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julie\OneDrive\Escritorio\INFORMES\9 LEY DE TRANSPARENCIA\"/>
    </mc:Choice>
  </mc:AlternateContent>
  <xr:revisionPtr revIDLastSave="0" documentId="13_ncr:1_{65A30AE0-D2DE-4C00-985A-782012CC9E66}" xr6:coauthVersionLast="47" xr6:coauthVersionMax="47" xr10:uidLastSave="{00000000-0000-0000-0000-000000000000}"/>
  <bookViews>
    <workbookView xWindow="-120" yWindow="-120" windowWidth="20730" windowHeight="11160" tabRatio="753" firstSheet="10" activeTab="1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79" l="1"/>
  <c r="D9" i="79"/>
  <c r="D10" i="79"/>
  <c r="D11" i="79"/>
  <c r="D12" i="79"/>
  <c r="D13" i="79"/>
  <c r="D14" i="79"/>
  <c r="D15" i="79"/>
  <c r="D16" i="79"/>
  <c r="D17" i="79"/>
  <c r="D9" i="78"/>
  <c r="D10" i="78"/>
  <c r="D11" i="78"/>
  <c r="D12" i="78"/>
  <c r="D13" i="78"/>
  <c r="D14" i="78"/>
  <c r="D15" i="78"/>
  <c r="D16" i="78"/>
  <c r="D17" i="78"/>
  <c r="D8" i="78"/>
  <c r="F8" i="82" l="1"/>
  <c r="F9" i="82"/>
  <c r="B17" i="82" l="1"/>
  <c r="B16" i="82"/>
  <c r="B15" i="82"/>
  <c r="B14" i="82"/>
  <c r="B13" i="82"/>
  <c r="B12" i="82"/>
  <c r="B11" i="82"/>
  <c r="B10" i="82"/>
  <c r="B9" i="82"/>
  <c r="B8" i="82"/>
  <c r="C17" i="79"/>
  <c r="C16" i="79"/>
  <c r="C15" i="79"/>
  <c r="C14" i="79"/>
  <c r="C13" i="79"/>
  <c r="C12" i="79"/>
  <c r="C11" i="79"/>
  <c r="C10" i="79"/>
  <c r="C9" i="79"/>
  <c r="C8" i="79"/>
  <c r="B17" i="79"/>
  <c r="B16" i="79"/>
  <c r="B15" i="79"/>
  <c r="B14" i="79"/>
  <c r="B13" i="79"/>
  <c r="B12" i="79"/>
  <c r="B11" i="79"/>
  <c r="B10" i="79"/>
  <c r="B9" i="79"/>
  <c r="B8" i="79"/>
  <c r="B8" i="78"/>
  <c r="C17" i="78"/>
  <c r="C16" i="78"/>
  <c r="C15" i="78"/>
  <c r="C14" i="78"/>
  <c r="C13" i="78"/>
  <c r="C12" i="78"/>
  <c r="C11" i="78"/>
  <c r="C10" i="78"/>
  <c r="C9" i="78"/>
  <c r="C8" i="78"/>
  <c r="B17" i="78"/>
  <c r="B16" i="78"/>
  <c r="B15" i="78"/>
  <c r="B14" i="78"/>
  <c r="B13" i="78"/>
  <c r="B12" i="78"/>
  <c r="B11" i="78"/>
  <c r="B10" i="78"/>
  <c r="B9" i="78"/>
  <c r="I17" i="82" l="1"/>
  <c r="J17" i="82" s="1"/>
  <c r="F17" i="82"/>
  <c r="I16" i="82"/>
  <c r="J16" i="82" s="1"/>
  <c r="F16" i="82"/>
  <c r="I15" i="82"/>
  <c r="J15" i="82" s="1"/>
  <c r="F15" i="82"/>
  <c r="I14" i="82"/>
  <c r="J14" i="82" s="1"/>
  <c r="F14" i="82"/>
  <c r="I13" i="82"/>
  <c r="J13" i="82" s="1"/>
  <c r="F13" i="82"/>
  <c r="I12" i="82"/>
  <c r="J12" i="82" s="1"/>
  <c r="F12" i="82"/>
  <c r="I11" i="82"/>
  <c r="J11" i="82" s="1"/>
  <c r="F11" i="82"/>
  <c r="I10" i="82"/>
  <c r="J10" i="82" s="1"/>
  <c r="F10" i="82"/>
  <c r="I9" i="82"/>
  <c r="J9" i="82" s="1"/>
  <c r="L9" i="82" s="1"/>
  <c r="I8" i="82"/>
  <c r="J8" i="82" s="1"/>
  <c r="N17" i="79"/>
  <c r="J17" i="79"/>
  <c r="G17" i="79"/>
  <c r="N16" i="79"/>
  <c r="J16" i="79"/>
  <c r="G16" i="79"/>
  <c r="N15" i="79"/>
  <c r="J15" i="79"/>
  <c r="G15" i="79"/>
  <c r="N14" i="79"/>
  <c r="J14" i="79"/>
  <c r="G14" i="79"/>
  <c r="N13" i="79"/>
  <c r="J13" i="79"/>
  <c r="G13" i="79"/>
  <c r="N12" i="79"/>
  <c r="J12" i="79"/>
  <c r="G12" i="79"/>
  <c r="N11" i="79"/>
  <c r="J11" i="79"/>
  <c r="G11" i="79"/>
  <c r="N10" i="79"/>
  <c r="J10" i="79"/>
  <c r="G10" i="79"/>
  <c r="N9" i="79"/>
  <c r="J9" i="79"/>
  <c r="G9" i="79"/>
  <c r="N8" i="79"/>
  <c r="J8" i="79"/>
  <c r="G8" i="79"/>
  <c r="N17" i="78"/>
  <c r="J17" i="78"/>
  <c r="G17" i="78"/>
  <c r="N16" i="78"/>
  <c r="J16" i="78"/>
  <c r="G16" i="78"/>
  <c r="N15" i="78"/>
  <c r="J15" i="78"/>
  <c r="G15" i="78"/>
  <c r="N14" i="78"/>
  <c r="J14" i="78"/>
  <c r="G14" i="78"/>
  <c r="N13" i="78"/>
  <c r="J13" i="78"/>
  <c r="G13" i="78"/>
  <c r="N12" i="78"/>
  <c r="J12" i="78"/>
  <c r="G12" i="78"/>
  <c r="N11" i="78"/>
  <c r="J11" i="78"/>
  <c r="G11" i="78"/>
  <c r="N10" i="78"/>
  <c r="J10" i="78"/>
  <c r="G10" i="78"/>
  <c r="N9" i="78"/>
  <c r="J9" i="78"/>
  <c r="G9" i="78"/>
  <c r="N8" i="78"/>
  <c r="J8" i="78"/>
  <c r="G8" i="78"/>
  <c r="L16" i="82" l="1"/>
  <c r="L13" i="82"/>
  <c r="L12" i="82"/>
  <c r="L17" i="82"/>
  <c r="P17" i="78"/>
  <c r="P9" i="78"/>
  <c r="L15" i="82"/>
  <c r="L14" i="82"/>
  <c r="L11" i="82"/>
  <c r="L10" i="82"/>
  <c r="F46" i="82"/>
  <c r="C8" i="81" s="1"/>
  <c r="P10" i="79"/>
  <c r="P14" i="79"/>
  <c r="N46" i="79"/>
  <c r="D7" i="81" s="1"/>
  <c r="P12" i="79"/>
  <c r="P17" i="79"/>
  <c r="P15" i="79"/>
  <c r="P11" i="79"/>
  <c r="P8" i="79"/>
  <c r="N43" i="78"/>
  <c r="D6" i="81" s="1"/>
  <c r="P15" i="78"/>
  <c r="P8" i="78"/>
  <c r="P11" i="78"/>
  <c r="P14" i="78"/>
  <c r="P13" i="78"/>
  <c r="P16" i="78"/>
  <c r="P10" i="78"/>
  <c r="J43" i="78"/>
  <c r="C6" i="81" s="1"/>
  <c r="P12" i="78"/>
  <c r="L8" i="82"/>
  <c r="J46" i="82"/>
  <c r="D8" i="81" s="1"/>
  <c r="J46" i="79"/>
  <c r="C7" i="81" s="1"/>
  <c r="P13" i="79"/>
  <c r="P9" i="79"/>
  <c r="P16" i="79"/>
  <c r="L46" i="82" l="1"/>
  <c r="E8" i="81" s="1"/>
  <c r="C26" i="81" s="1"/>
  <c r="P46" i="79"/>
  <c r="E7" i="81" s="1"/>
  <c r="AC11" i="81" s="1"/>
  <c r="AC13" i="81" s="1"/>
  <c r="AC15" i="81" s="1"/>
  <c r="P43" i="78"/>
  <c r="E6" i="81" s="1"/>
  <c r="AA11" i="81" s="1"/>
  <c r="AA13" i="81" s="1"/>
  <c r="AA15" i="81" s="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l="1"/>
  <c r="E3" i="11" l="1"/>
  <c r="E4" i="11" s="1"/>
  <c r="E5" i="11" l="1"/>
  <c r="F4" i="11"/>
  <c r="A4" i="11" s="1"/>
  <c r="F3" i="11"/>
  <c r="A3" i="11" s="1"/>
  <c r="F5" i="11" l="1"/>
  <c r="A5" i="11" s="1"/>
  <c r="E6" i="11"/>
  <c r="E7" i="11" l="1"/>
  <c r="F6" i="11"/>
  <c r="A6" i="11" s="1"/>
  <c r="F7" i="11" l="1"/>
  <c r="A7" i="11" s="1"/>
  <c r="E8" i="11"/>
  <c r="E9" i="11" l="1"/>
  <c r="F8" i="11"/>
  <c r="A8" i="11" s="1"/>
  <c r="E10" i="11" l="1"/>
  <c r="F9" i="11"/>
  <c r="A9" i="11" s="1"/>
  <c r="F10" i="11" l="1"/>
  <c r="A10" i="11" s="1"/>
  <c r="E11" i="11"/>
  <c r="E12" i="11" l="1"/>
  <c r="F11" i="11"/>
  <c r="A11" i="11" s="1"/>
  <c r="E13" i="11" l="1"/>
  <c r="F12" i="11"/>
  <c r="A12" i="11" s="1"/>
  <c r="F13" i="11" l="1"/>
  <c r="A13" i="11" s="1"/>
  <c r="E14" i="11"/>
  <c r="F14" i="11" l="1"/>
  <c r="A14" i="11" s="1"/>
  <c r="E15" i="11"/>
  <c r="F15" i="11" l="1"/>
  <c r="A15" i="11" s="1"/>
  <c r="E16" i="11"/>
  <c r="E17" i="11" l="1"/>
  <c r="F16" i="11"/>
  <c r="A16" i="11" s="1"/>
  <c r="E18" i="11" l="1"/>
  <c r="F17" i="11"/>
  <c r="A17" i="11" s="1"/>
  <c r="F18" i="11" l="1"/>
  <c r="A18" i="11" s="1"/>
  <c r="E19" i="11"/>
  <c r="E20" i="11" l="1"/>
  <c r="F19" i="11"/>
  <c r="A19" i="11" s="1"/>
  <c r="F20" i="11" l="1"/>
  <c r="A20" i="11" s="1"/>
  <c r="E21" i="11"/>
  <c r="F21" i="11" l="1"/>
  <c r="A21" i="11" s="1"/>
  <c r="E22" i="11"/>
  <c r="E23" i="11" l="1"/>
  <c r="F22" i="11"/>
  <c r="A22" i="11" s="1"/>
  <c r="F23" i="11" l="1"/>
  <c r="A23" i="11" s="1"/>
  <c r="E24" i="11"/>
  <c r="E25" i="11" l="1"/>
  <c r="F24" i="11"/>
  <c r="A24" i="11" s="1"/>
  <c r="E26" i="11" l="1"/>
  <c r="F25" i="11"/>
  <c r="A25" i="11" s="1"/>
  <c r="F26" i="11" l="1"/>
  <c r="A26" i="11" s="1"/>
  <c r="E27" i="11"/>
  <c r="E28" i="11" l="1"/>
  <c r="F27" i="11"/>
  <c r="A27" i="11" s="1"/>
  <c r="F28" i="11" l="1"/>
  <c r="A28" i="11" s="1"/>
  <c r="E29" i="11"/>
  <c r="E30" i="11" l="1"/>
  <c r="F29" i="11"/>
  <c r="A29" i="11" s="1"/>
  <c r="F30" i="11" l="1"/>
  <c r="A30" i="11" s="1"/>
  <c r="E31" i="11"/>
  <c r="E32" i="11" l="1"/>
  <c r="F31" i="11"/>
  <c r="A31" i="11" s="1"/>
  <c r="F32" i="11" l="1"/>
  <c r="A32" i="11" s="1"/>
  <c r="E33" i="11"/>
  <c r="F33" i="11" l="1"/>
  <c r="A33" i="11" s="1"/>
  <c r="E34" i="11"/>
  <c r="E35" i="11" l="1"/>
  <c r="F34" i="11"/>
  <c r="A34" i="11" s="1"/>
  <c r="F35" i="11" l="1"/>
  <c r="A35" i="11" s="1"/>
  <c r="E36" i="11"/>
  <c r="E37" i="11" l="1"/>
  <c r="F36" i="11"/>
  <c r="A36" i="11" s="1"/>
  <c r="E38" i="11" l="1"/>
  <c r="F37" i="11"/>
  <c r="A37" i="11" s="1"/>
  <c r="F38" i="11" l="1"/>
  <c r="A38" i="11" s="1"/>
  <c r="E39" i="11"/>
  <c r="E40" i="11" l="1"/>
  <c r="F39" i="11"/>
  <c r="A39" i="11" s="1"/>
  <c r="F40" i="11" l="1"/>
  <c r="A40" i="11" s="1"/>
  <c r="E41" i="11"/>
  <c r="E42" i="11" l="1"/>
  <c r="F41" i="11"/>
  <c r="A41" i="11" s="1"/>
  <c r="F42" i="11" l="1"/>
  <c r="A42" i="11" s="1"/>
  <c r="E43" i="11"/>
  <c r="F43" i="11" l="1"/>
  <c r="A43" i="11" s="1"/>
  <c r="E44" i="11"/>
  <c r="F44" i="11" l="1"/>
  <c r="A44" i="11" s="1"/>
  <c r="E45" i="11"/>
  <c r="E46" i="11" l="1"/>
  <c r="F45" i="11"/>
  <c r="A45" i="11" s="1"/>
  <c r="F46" i="11" l="1"/>
  <c r="A46" i="11" s="1"/>
  <c r="E47" i="11"/>
  <c r="F47" i="11" l="1"/>
  <c r="A47" i="11" s="1"/>
  <c r="E48" i="11"/>
  <c r="E49" i="11" l="1"/>
  <c r="F48" i="11"/>
  <c r="A48" i="11" s="1"/>
  <c r="F49" i="11" l="1"/>
  <c r="A49" i="11" s="1"/>
  <c r="E50" i="11"/>
  <c r="E51" i="11" l="1"/>
  <c r="F50" i="11"/>
  <c r="A50" i="11" s="1"/>
  <c r="F51" i="11" l="1"/>
  <c r="A51" i="11" s="1"/>
  <c r="E52" i="11"/>
  <c r="F52" i="11" l="1"/>
  <c r="A52" i="11" s="1"/>
  <c r="E53" i="11"/>
  <c r="E54" i="11" l="1"/>
  <c r="F53" i="11"/>
  <c r="A53" i="11" s="1"/>
  <c r="E55" i="11" l="1"/>
  <c r="F54" i="11"/>
  <c r="A54" i="11" s="1"/>
  <c r="F55" i="11" l="1"/>
  <c r="A55" i="11" s="1"/>
  <c r="E56" i="11"/>
  <c r="E57" i="11" l="1"/>
  <c r="F56" i="11"/>
  <c r="A56" i="11" s="1"/>
  <c r="E58" i="11" l="1"/>
  <c r="F57" i="11"/>
  <c r="A57" i="11" s="1"/>
  <c r="E59" i="11" l="1"/>
  <c r="F58" i="11"/>
  <c r="A58" i="11" s="1"/>
  <c r="E60" i="11" l="1"/>
  <c r="F59" i="11"/>
  <c r="A59" i="11" s="1"/>
  <c r="F60" i="11" l="1"/>
  <c r="A60" i="11" s="1"/>
  <c r="E61" i="11"/>
  <c r="E62" i="11" l="1"/>
  <c r="F61" i="11"/>
  <c r="A61" i="11" s="1"/>
  <c r="E63" i="11" l="1"/>
  <c r="F62" i="11"/>
  <c r="A62" i="11" s="1"/>
  <c r="F63" i="11" l="1"/>
  <c r="A63" i="11" s="1"/>
  <c r="E64" i="11"/>
  <c r="E65" i="11" l="1"/>
  <c r="F64" i="11"/>
  <c r="A64" i="11" s="1"/>
  <c r="F65" i="11" l="1"/>
  <c r="A65" i="11" s="1"/>
  <c r="E66" i="11"/>
  <c r="E67" i="11" l="1"/>
  <c r="F66" i="11"/>
  <c r="A66" i="11" s="1"/>
  <c r="F67" i="11" l="1"/>
  <c r="A67" i="11" s="1"/>
  <c r="E68" i="11"/>
  <c r="E69" i="11" l="1"/>
  <c r="F68" i="11"/>
  <c r="A68" i="11" s="1"/>
  <c r="E70" i="11" l="1"/>
  <c r="F69" i="11"/>
  <c r="A69" i="11" s="1"/>
  <c r="E71" i="11" l="1"/>
  <c r="F70" i="11"/>
  <c r="A70" i="11" s="1"/>
  <c r="F71" i="11" l="1"/>
  <c r="A71" i="11" s="1"/>
  <c r="E72" i="11"/>
  <c r="F72" i="11" l="1"/>
  <c r="A72" i="11" s="1"/>
  <c r="E73" i="11"/>
  <c r="F73" i="11" l="1"/>
  <c r="A73" i="11" s="1"/>
  <c r="E74" i="11"/>
  <c r="E75" i="11" l="1"/>
  <c r="F74" i="11"/>
  <c r="A74" i="11" s="1"/>
  <c r="E76" i="11" l="1"/>
  <c r="F75" i="11"/>
  <c r="A75" i="11" s="1"/>
  <c r="F76" i="11" l="1"/>
  <c r="A76" i="11" s="1"/>
  <c r="E77" i="11"/>
  <c r="E78" i="11" l="1"/>
  <c r="F77" i="11"/>
  <c r="A77" i="11" s="1"/>
  <c r="E79" i="11" l="1"/>
  <c r="F78" i="11"/>
  <c r="A78" i="11" s="1"/>
  <c r="E80" i="11" l="1"/>
  <c r="F79" i="11"/>
  <c r="A79" i="11" s="1"/>
  <c r="F80" i="11" l="1"/>
  <c r="A80" i="11" s="1"/>
  <c r="E81" i="11"/>
  <c r="E82" i="11" l="1"/>
  <c r="F81" i="11"/>
  <c r="A81" i="11" s="1"/>
  <c r="F82" i="11" l="1"/>
  <c r="A82" i="11" s="1"/>
  <c r="E83" i="11"/>
  <c r="F83" i="11" l="1"/>
  <c r="A83" i="11" s="1"/>
  <c r="E84" i="11"/>
  <c r="E85" i="11" l="1"/>
  <c r="F84" i="11"/>
  <c r="A84" i="11" s="1"/>
  <c r="E86" i="11" l="1"/>
  <c r="F85" i="11"/>
  <c r="A85" i="11" s="1"/>
  <c r="E87" i="11" l="1"/>
  <c r="F86" i="11"/>
  <c r="A86" i="11" s="1"/>
  <c r="F87" i="11" l="1"/>
  <c r="A87" i="11" s="1"/>
  <c r="E88" i="11"/>
  <c r="F88" i="11" l="1"/>
  <c r="A88" i="11" s="1"/>
  <c r="E89" i="11"/>
  <c r="E90" i="11" l="1"/>
  <c r="F89" i="11"/>
  <c r="A89" i="11" s="1"/>
  <c r="E91" i="11" l="1"/>
  <c r="F90" i="11"/>
  <c r="A90" i="11" s="1"/>
  <c r="F91" i="11" l="1"/>
  <c r="A91" i="11" s="1"/>
  <c r="E92" i="11"/>
  <c r="E93" i="11" l="1"/>
  <c r="F92" i="11"/>
  <c r="A92" i="11" s="1"/>
  <c r="F93" i="11" l="1"/>
  <c r="A93" i="11" s="1"/>
  <c r="E94" i="11"/>
  <c r="E95" i="11" l="1"/>
  <c r="F94" i="11"/>
  <c r="A94" i="11" s="1"/>
  <c r="E96" i="11" l="1"/>
  <c r="F95" i="11"/>
  <c r="A95" i="11" s="1"/>
  <c r="F96" i="11" l="1"/>
  <c r="A96" i="11" s="1"/>
  <c r="E97" i="11"/>
  <c r="F97" i="11" l="1"/>
  <c r="A97" i="11" s="1"/>
  <c r="E98" i="11"/>
  <c r="E99" i="11" l="1"/>
  <c r="F98" i="11"/>
  <c r="A98" i="11" s="1"/>
  <c r="F99" i="11" l="1"/>
  <c r="A99" i="11" s="1"/>
  <c r="E100" i="11"/>
  <c r="E101" i="11" l="1"/>
  <c r="F100" i="11"/>
  <c r="A100" i="11" s="1"/>
  <c r="F101" i="11" l="1"/>
  <c r="A101" i="11" s="1"/>
  <c r="E102" i="11"/>
  <c r="E103" i="11" l="1"/>
  <c r="F102" i="11"/>
  <c r="A102" i="11" s="1"/>
  <c r="E104" i="11" l="1"/>
  <c r="F103" i="11"/>
  <c r="A103" i="11" s="1"/>
  <c r="F104" i="11" l="1"/>
  <c r="A104" i="11" s="1"/>
  <c r="E105" i="11"/>
  <c r="F105" i="11" l="1"/>
  <c r="A105" i="11" s="1"/>
  <c r="E106" i="11"/>
  <c r="E107" i="11" l="1"/>
  <c r="F106" i="11"/>
  <c r="A106" i="11" s="1"/>
  <c r="E108" i="11" l="1"/>
  <c r="F107" i="11"/>
  <c r="A107" i="11" s="1"/>
  <c r="F108" i="11" l="1"/>
  <c r="A108" i="11" s="1"/>
  <c r="E109" i="11"/>
  <c r="E110" i="11" l="1"/>
  <c r="F109" i="11"/>
  <c r="A109" i="11" s="1"/>
  <c r="F110" i="11" l="1"/>
  <c r="A110" i="11" s="1"/>
  <c r="E111" i="11"/>
  <c r="E112" i="11" l="1"/>
  <c r="F111" i="11"/>
  <c r="A111" i="11" s="1"/>
  <c r="E113" i="11" l="1"/>
  <c r="F112" i="11"/>
  <c r="A112" i="11" s="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F122" i="11" l="1"/>
  <c r="A122" i="11" s="1"/>
  <c r="E123" i="11"/>
  <c r="F123" i="11" l="1"/>
  <c r="A123" i="11" s="1"/>
  <c r="E124" i="11"/>
  <c r="E125" i="11" l="1"/>
  <c r="F124" i="11"/>
  <c r="A124" i="11" s="1"/>
  <c r="F125" i="11" l="1"/>
  <c r="A125" i="11" s="1"/>
  <c r="E126" i="11"/>
  <c r="E127" i="11" l="1"/>
  <c r="F126" i="11"/>
  <c r="A126" i="11" s="1"/>
  <c r="E128" i="11" l="1"/>
  <c r="F127" i="11"/>
  <c r="A127" i="11" s="1"/>
  <c r="E129" i="11" l="1"/>
  <c r="F128" i="11"/>
  <c r="A128" i="11" s="1"/>
  <c r="F129" i="11" l="1"/>
  <c r="A129" i="11" s="1"/>
  <c r="E130" i="11"/>
  <c r="F130" i="11" l="1"/>
  <c r="A130" i="11" s="1"/>
  <c r="E131" i="11"/>
  <c r="F131" i="11" l="1"/>
  <c r="A131" i="11" s="1"/>
  <c r="E132" i="11"/>
  <c r="E133" i="11" l="1"/>
  <c r="F132" i="11"/>
  <c r="A132" i="11" s="1"/>
  <c r="F133" i="11" l="1"/>
  <c r="A133" i="11" s="1"/>
  <c r="E134" i="11"/>
  <c r="E135" i="11" l="1"/>
  <c r="F134" i="11"/>
  <c r="A134" i="11" s="1"/>
  <c r="E136" i="11" l="1"/>
  <c r="F135" i="11"/>
  <c r="A135" i="11" s="1"/>
  <c r="E137" i="11" l="1"/>
  <c r="F136" i="11"/>
  <c r="A136" i="11" s="1"/>
  <c r="E138" i="11" l="1"/>
  <c r="F137" i="11"/>
  <c r="A137" i="11" s="1"/>
  <c r="F138" i="11" l="1"/>
  <c r="A138" i="11" s="1"/>
  <c r="E139" i="11"/>
  <c r="F139" i="11" l="1"/>
  <c r="A139" i="11" s="1"/>
  <c r="E140" i="11"/>
  <c r="F140" i="11" l="1"/>
  <c r="A140" i="11" s="1"/>
  <c r="E141" i="11"/>
  <c r="E142" i="11" l="1"/>
  <c r="F141" i="11"/>
  <c r="A141" i="11" s="1"/>
  <c r="E143" i="11" l="1"/>
  <c r="F142" i="11"/>
  <c r="A142" i="11" s="1"/>
  <c r="E144" i="11" l="1"/>
  <c r="F143" i="11"/>
  <c r="A143" i="11" s="1"/>
  <c r="F144" i="11" l="1"/>
  <c r="A144" i="11" s="1"/>
  <c r="E145" i="11"/>
  <c r="F145" i="11" l="1"/>
  <c r="A145" i="11" s="1"/>
  <c r="E146" i="11"/>
  <c r="E147" i="11" l="1"/>
  <c r="F146" i="11"/>
  <c r="A146" i="11" s="1"/>
  <c r="E148" i="11" l="1"/>
  <c r="F147" i="11"/>
  <c r="A147" i="11" s="1"/>
  <c r="E149" i="11" l="1"/>
  <c r="F148" i="11"/>
  <c r="A148" i="11" s="1"/>
  <c r="F149" i="11" l="1"/>
  <c r="A149" i="11" s="1"/>
  <c r="E150" i="11"/>
  <c r="E151" i="11" l="1"/>
  <c r="F150" i="11"/>
  <c r="A150" i="11" s="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E160" i="11" l="1"/>
  <c r="F159" i="11"/>
  <c r="A159" i="11" s="1"/>
  <c r="E161" i="11" l="1"/>
  <c r="F160" i="11"/>
  <c r="A160" i="11" s="1"/>
  <c r="E162" i="11" l="1"/>
  <c r="F161" i="11"/>
  <c r="A161" i="11" s="1"/>
  <c r="E163" i="11" l="1"/>
  <c r="F162" i="11"/>
  <c r="A162" i="11" s="1"/>
  <c r="F163" i="11" l="1"/>
  <c r="A163" i="11" s="1"/>
  <c r="E164" i="11"/>
  <c r="F164" i="11" l="1"/>
  <c r="A164" i="11" s="1"/>
  <c r="E165" i="11"/>
  <c r="F165" i="11" l="1"/>
  <c r="A165" i="11" s="1"/>
  <c r="E166" i="11"/>
  <c r="E167" i="11" l="1"/>
  <c r="F166" i="11"/>
  <c r="A166" i="11" s="1"/>
  <c r="E168" i="11" l="1"/>
  <c r="F167" i="11"/>
  <c r="A167" i="11" s="1"/>
  <c r="F168" i="11" l="1"/>
  <c r="A168" i="11" s="1"/>
  <c r="E169" i="11"/>
  <c r="F169" i="11" l="1"/>
  <c r="A169" i="11" s="1"/>
  <c r="E170" i="11"/>
  <c r="E171" i="11" l="1"/>
  <c r="F170" i="11"/>
  <c r="A170" i="11" s="1"/>
  <c r="F171" i="11" l="1"/>
  <c r="A171" i="11" s="1"/>
  <c r="E172" i="11"/>
  <c r="F172" i="11" l="1"/>
  <c r="A172" i="11" s="1"/>
  <c r="E173" i="11"/>
  <c r="E174" i="11" l="1"/>
  <c r="F173" i="11"/>
  <c r="A173" i="11" s="1"/>
  <c r="F174" i="11" l="1"/>
  <c r="A174" i="11" s="1"/>
  <c r="E175" i="11"/>
  <c r="E176" i="11" l="1"/>
  <c r="F175" i="11"/>
  <c r="A175" i="11" s="1"/>
  <c r="E177" i="11" l="1"/>
  <c r="F176" i="11"/>
  <c r="A176" i="11" s="1"/>
  <c r="E178" i="11" l="1"/>
  <c r="F177" i="11"/>
  <c r="A177" i="11" s="1"/>
  <c r="E179" i="11" l="1"/>
  <c r="F178" i="11"/>
  <c r="A178" i="11" s="1"/>
  <c r="F179" i="11" l="1"/>
  <c r="A179" i="11" s="1"/>
  <c r="E180" i="11"/>
  <c r="F180" i="11" l="1"/>
  <c r="A180" i="11" s="1"/>
  <c r="E181" i="11"/>
  <c r="E182" i="11" l="1"/>
  <c r="F181" i="11"/>
  <c r="A181" i="11" s="1"/>
  <c r="F182" i="11" l="1"/>
  <c r="A182" i="11" s="1"/>
  <c r="E183" i="11"/>
  <c r="E184" i="11" l="1"/>
  <c r="F184" i="11" s="1"/>
  <c r="A184" i="11" s="1"/>
  <c r="F183" i="11"/>
  <c r="A183" i="11" s="1"/>
  <c r="E185" i="11" l="1"/>
  <c r="E186" i="11" s="1"/>
  <c r="E187" i="11" s="1"/>
  <c r="E188" i="11" s="1"/>
  <c r="E189" i="11" s="1"/>
  <c r="E190" i="11" s="1"/>
  <c r="E191" i="11" s="1"/>
  <c r="E192" i="11" s="1"/>
  <c r="E193" i="11" s="1"/>
  <c r="E194" i="11" s="1"/>
  <c r="F185" i="11"/>
  <c r="A185" i="11" s="1"/>
  <c r="F186" i="11" l="1"/>
  <c r="A186" i="11" s="1"/>
  <c r="E195" i="11"/>
  <c r="F194" i="11"/>
  <c r="A194" i="11" s="1"/>
  <c r="F190" i="11"/>
  <c r="A190" i="11" s="1"/>
  <c r="F191" i="11"/>
  <c r="A191" i="11" s="1"/>
  <c r="F192" i="11"/>
  <c r="A192" i="11" s="1"/>
  <c r="F189" i="11"/>
  <c r="A189" i="11" s="1"/>
  <c r="F188" i="11"/>
  <c r="A188" i="11" s="1"/>
  <c r="F187" i="11"/>
  <c r="A187" i="11" s="1"/>
  <c r="F193" i="11"/>
  <c r="A193" i="11" s="1"/>
  <c r="E196" i="11" l="1"/>
  <c r="F195" i="11"/>
  <c r="A195" i="11" s="1"/>
  <c r="E197" i="11" l="1"/>
  <c r="F196" i="11"/>
  <c r="A196" i="11" s="1"/>
  <c r="E198" i="11" l="1"/>
  <c r="F197" i="11"/>
  <c r="A197" i="11" s="1"/>
  <c r="E199" i="11" l="1"/>
  <c r="F198" i="11"/>
  <c r="A198" i="11" s="1"/>
  <c r="E200" i="11" l="1"/>
  <c r="F199" i="11"/>
  <c r="A199" i="11" s="1"/>
  <c r="E201" i="11" l="1"/>
  <c r="F200" i="11"/>
  <c r="A200" i="11" s="1"/>
  <c r="F201" i="11" l="1"/>
  <c r="A201" i="11" s="1"/>
  <c r="E202" i="11"/>
  <c r="E203" i="11" l="1"/>
  <c r="F202" i="11"/>
  <c r="A202" i="11" s="1"/>
  <c r="E204" i="11" l="1"/>
  <c r="F203" i="11"/>
  <c r="A203" i="11" s="1"/>
  <c r="E205" i="11" l="1"/>
  <c r="F204" i="11"/>
  <c r="A204" i="11" s="1"/>
  <c r="E206" i="11" l="1"/>
  <c r="F205" i="11"/>
  <c r="A205" i="11" s="1"/>
  <c r="E207" i="11" l="1"/>
  <c r="F206" i="11"/>
  <c r="A206" i="11" s="1"/>
  <c r="E208" i="11" l="1"/>
  <c r="F207" i="11"/>
  <c r="A207" i="11" s="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E216" i="11" l="1"/>
  <c r="F215" i="11"/>
  <c r="A215" i="11" s="1"/>
  <c r="E217" i="11" l="1"/>
  <c r="F216" i="11"/>
  <c r="A216" i="11" s="1"/>
  <c r="E218" i="11" l="1"/>
  <c r="F217" i="11"/>
  <c r="A217" i="11" s="1"/>
  <c r="E219" i="11" l="1"/>
  <c r="F218" i="11"/>
  <c r="A218" i="11" s="1"/>
  <c r="E220" i="11" l="1"/>
  <c r="F219" i="11"/>
  <c r="A219" i="11" s="1"/>
  <c r="E221" i="11" l="1"/>
  <c r="F220" i="11"/>
  <c r="A220" i="11" s="1"/>
  <c r="E222" i="11" l="1"/>
  <c r="F221" i="11"/>
  <c r="A221" i="11" s="1"/>
  <c r="E223" i="11" l="1"/>
  <c r="F222" i="11"/>
  <c r="A222" i="11" s="1"/>
  <c r="E224" i="11" l="1"/>
  <c r="F223" i="11"/>
  <c r="A223" i="11" s="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E233" i="11" l="1"/>
  <c r="F232" i="11"/>
  <c r="A232" i="11" s="1"/>
  <c r="E234" i="11" l="1"/>
  <c r="F233" i="11"/>
  <c r="A233" i="11" s="1"/>
  <c r="E235" i="11" l="1"/>
  <c r="F234" i="11"/>
  <c r="A234" i="11" s="1"/>
  <c r="F235" i="11" l="1"/>
  <c r="A235" i="11" s="1"/>
  <c r="E236" i="11"/>
  <c r="E237" i="11" l="1"/>
  <c r="F236" i="11"/>
  <c r="A236" i="11" s="1"/>
  <c r="E238" i="11" l="1"/>
  <c r="F237" i="11"/>
  <c r="A237" i="11" s="1"/>
  <c r="E239" i="11" l="1"/>
  <c r="F238" i="11"/>
  <c r="A238" i="11" s="1"/>
  <c r="F239" i="11" l="1"/>
  <c r="A239" i="11" s="1"/>
  <c r="E240" i="11"/>
  <c r="E241" i="11" l="1"/>
  <c r="F240" i="11"/>
  <c r="A240" i="11" s="1"/>
  <c r="E242" i="11" l="1"/>
  <c r="F241" i="11"/>
  <c r="A241" i="11" s="1"/>
  <c r="E243" i="11" l="1"/>
  <c r="F242" i="11"/>
  <c r="A242" i="11" s="1"/>
  <c r="E244" i="11" l="1"/>
  <c r="F243" i="11"/>
  <c r="A243" i="11" s="1"/>
  <c r="E245" i="11" l="1"/>
  <c r="F244" i="11"/>
  <c r="A244" i="11" s="1"/>
  <c r="E246" i="11" l="1"/>
  <c r="F245" i="11"/>
  <c r="A245" i="11" s="1"/>
  <c r="E247" i="11" l="1"/>
  <c r="F246" i="11"/>
  <c r="A246" i="11" s="1"/>
  <c r="F247" i="11" l="1"/>
  <c r="A247" i="11" s="1"/>
  <c r="E248" i="11"/>
  <c r="E249" i="11" l="1"/>
  <c r="F248" i="11"/>
  <c r="A248" i="11" s="1"/>
  <c r="E250" i="11" l="1"/>
  <c r="F249" i="11"/>
  <c r="A249" i="11" s="1"/>
  <c r="E251" i="11" l="1"/>
  <c r="F250" i="11"/>
  <c r="A250" i="11" s="1"/>
  <c r="E252" i="11" l="1"/>
  <c r="F251" i="11"/>
  <c r="A251" i="11" s="1"/>
  <c r="E253" i="11" l="1"/>
  <c r="F252" i="11"/>
  <c r="A252" i="11" s="1"/>
  <c r="E254" i="11" l="1"/>
  <c r="F253" i="11"/>
  <c r="A253" i="11" s="1"/>
  <c r="E255" i="11" l="1"/>
  <c r="F254" i="11"/>
  <c r="A254" i="11" s="1"/>
  <c r="E256" i="11" l="1"/>
  <c r="F255" i="11"/>
  <c r="A255" i="11" s="1"/>
  <c r="E257" i="11" l="1"/>
  <c r="F256" i="11"/>
  <c r="A256" i="11" s="1"/>
  <c r="E258" i="11" l="1"/>
  <c r="F257" i="11"/>
  <c r="A257" i="11" s="1"/>
  <c r="E259" i="11" l="1"/>
  <c r="F258" i="11"/>
  <c r="A258" i="11" s="1"/>
  <c r="E260" i="11" l="1"/>
  <c r="F259" i="11"/>
  <c r="A259" i="11" s="1"/>
  <c r="E261" i="11" l="1"/>
  <c r="F260" i="11"/>
  <c r="A260" i="11" s="1"/>
  <c r="E262" i="11" l="1"/>
  <c r="F261" i="11"/>
  <c r="A261" i="11" s="1"/>
  <c r="E263" i="11" l="1"/>
  <c r="F262" i="11"/>
  <c r="A262" i="11" s="1"/>
  <c r="E264" i="11" l="1"/>
  <c r="F263" i="11"/>
  <c r="A263" i="11" s="1"/>
  <c r="E265" i="11" l="1"/>
  <c r="F264" i="11"/>
  <c r="A264" i="11" s="1"/>
  <c r="E266" i="11" l="1"/>
  <c r="F265" i="11"/>
  <c r="A265" i="11" s="1"/>
  <c r="E267" i="11" l="1"/>
  <c r="F266" i="11"/>
  <c r="A266" i="11" s="1"/>
  <c r="E268" i="11" l="1"/>
  <c r="F267" i="11"/>
  <c r="A267" i="11" s="1"/>
  <c r="E269" i="11" l="1"/>
  <c r="F268" i="11"/>
  <c r="A268" i="11" s="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E277" i="11" l="1"/>
  <c r="F276" i="11"/>
  <c r="A276" i="11" s="1"/>
  <c r="E278" i="11" l="1"/>
  <c r="F277" i="11"/>
  <c r="A277" i="11" s="1"/>
  <c r="E279" i="11" l="1"/>
  <c r="F278" i="11"/>
  <c r="A278" i="11" s="1"/>
  <c r="E280" i="11" l="1"/>
  <c r="F279" i="11"/>
  <c r="A279" i="11" s="1"/>
  <c r="E281" i="11" l="1"/>
  <c r="F280" i="11"/>
  <c r="A280" i="11" s="1"/>
  <c r="F281" i="11" l="1"/>
  <c r="A281" i="11" s="1"/>
  <c r="E282" i="1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E290" i="11" l="1"/>
  <c r="F289" i="11"/>
  <c r="A289" i="11" s="1"/>
  <c r="E291" i="11" l="1"/>
  <c r="F290" i="11"/>
  <c r="A290" i="11" s="1"/>
  <c r="E292" i="11" l="1"/>
  <c r="F291" i="11"/>
  <c r="A291" i="11" s="1"/>
  <c r="E293" i="11" l="1"/>
  <c r="F292" i="11"/>
  <c r="A292" i="11" s="1"/>
  <c r="E294" i="11" l="1"/>
  <c r="F293" i="11"/>
  <c r="A293" i="11" s="1"/>
  <c r="E295" i="11" l="1"/>
  <c r="F294" i="11"/>
  <c r="A294" i="11" s="1"/>
  <c r="E296" i="11" l="1"/>
  <c r="F295" i="11"/>
  <c r="A295" i="11" s="1"/>
  <c r="E297" i="11" l="1"/>
  <c r="F296" i="11"/>
  <c r="A296" i="11" s="1"/>
  <c r="F297" i="11" l="1"/>
  <c r="A297" i="11" s="1"/>
  <c r="E298" i="11"/>
  <c r="E299" i="11" l="1"/>
  <c r="F298" i="11"/>
  <c r="A298" i="11" s="1"/>
  <c r="E300" i="11" l="1"/>
  <c r="F299" i="11"/>
  <c r="A299" i="11" s="1"/>
  <c r="E301" i="11" l="1"/>
  <c r="F300" i="11"/>
  <c r="A300" i="11" s="1"/>
  <c r="E302" i="11" l="1"/>
  <c r="F301" i="11"/>
  <c r="A301" i="11" s="1"/>
  <c r="E303" i="11" l="1"/>
  <c r="F302" i="11"/>
  <c r="A302" i="11" s="1"/>
  <c r="E304" i="11" l="1"/>
  <c r="F303" i="11"/>
  <c r="A303" i="11" s="1"/>
  <c r="E305" i="11" l="1"/>
  <c r="F304" i="11"/>
  <c r="A304" i="11" s="1"/>
  <c r="E306" i="11" l="1"/>
  <c r="F305" i="11"/>
  <c r="A305" i="11" s="1"/>
  <c r="E307" i="11" l="1"/>
  <c r="F306" i="11"/>
  <c r="A306" i="11" s="1"/>
  <c r="F307" i="11" l="1"/>
  <c r="A307" i="11" s="1"/>
  <c r="E308" i="11"/>
  <c r="E309" i="11" l="1"/>
  <c r="F308" i="11"/>
  <c r="A308" i="11" s="1"/>
  <c r="E310" i="11" l="1"/>
  <c r="F309" i="11"/>
  <c r="A309" i="11" s="1"/>
  <c r="E311" i="11" l="1"/>
  <c r="F310" i="11"/>
  <c r="A310" i="11" s="1"/>
  <c r="E312" i="11" l="1"/>
  <c r="F311" i="11"/>
  <c r="A311" i="11" s="1"/>
  <c r="E313" i="11" l="1"/>
  <c r="F312" i="11"/>
  <c r="A312" i="11" s="1"/>
  <c r="E314" i="11" l="1"/>
  <c r="F313" i="11"/>
  <c r="A313" i="11" s="1"/>
  <c r="E315" i="11" l="1"/>
  <c r="F314" i="11"/>
  <c r="A314" i="11" s="1"/>
  <c r="E316" i="11" l="1"/>
  <c r="F315" i="11"/>
  <c r="A315" i="11" s="1"/>
  <c r="E317" i="11" l="1"/>
  <c r="F316" i="11"/>
  <c r="A316" i="11" s="1"/>
  <c r="E318" i="11" l="1"/>
  <c r="F317" i="11"/>
  <c r="A317" i="11" s="1"/>
  <c r="E319" i="11" l="1"/>
  <c r="F318" i="11"/>
  <c r="A318" i="11" s="1"/>
  <c r="E320" i="11" l="1"/>
  <c r="F319" i="11"/>
  <c r="A319" i="11" s="1"/>
  <c r="E321" i="11" l="1"/>
  <c r="F320" i="11"/>
  <c r="A320" i="11" s="1"/>
  <c r="F321" i="11" l="1"/>
  <c r="A321" i="11" s="1"/>
  <c r="E322" i="11"/>
  <c r="E323" i="11" l="1"/>
  <c r="F322" i="11"/>
  <c r="A322" i="11" s="1"/>
  <c r="F323" i="11" l="1"/>
  <c r="A323" i="11" s="1"/>
  <c r="E324" i="11"/>
  <c r="E325" i="11" l="1"/>
  <c r="F324" i="11"/>
  <c r="A324" i="11" s="1"/>
  <c r="E326" i="11" l="1"/>
  <c r="F325" i="11"/>
  <c r="A325" i="11" s="1"/>
  <c r="E327" i="11" l="1"/>
  <c r="F326" i="11"/>
  <c r="A326" i="11" s="1"/>
  <c r="E328" i="11" l="1"/>
  <c r="F327" i="11"/>
  <c r="A327" i="11" s="1"/>
  <c r="E329" i="11" l="1"/>
  <c r="F328" i="11"/>
  <c r="A328" i="11" s="1"/>
  <c r="E330" i="11" l="1"/>
  <c r="F329" i="11"/>
  <c r="A329" i="11" s="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F348" i="11" l="1"/>
  <c r="A348" i="11" s="1"/>
  <c r="E349" i="11"/>
  <c r="E350" i="11" l="1"/>
  <c r="F349" i="11"/>
  <c r="A349" i="11" s="1"/>
  <c r="E351" i="11" l="1"/>
  <c r="F350" i="11"/>
  <c r="A350" i="11" s="1"/>
  <c r="E352" i="11" l="1"/>
  <c r="F351" i="11"/>
  <c r="A351" i="11" s="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E360" i="11" l="1"/>
  <c r="F359" i="11"/>
  <c r="A359" i="11" s="1"/>
  <c r="E361" i="11" l="1"/>
  <c r="F360" i="11"/>
  <c r="A360" i="11" s="1"/>
  <c r="E362" i="11" l="1"/>
  <c r="F361" i="11"/>
  <c r="A361" i="11" s="1"/>
  <c r="E363" i="11" l="1"/>
  <c r="F362" i="11"/>
  <c r="A362" i="11" s="1"/>
  <c r="E364" i="11" l="1"/>
  <c r="F363" i="11"/>
  <c r="A363" i="11" s="1"/>
  <c r="E365" i="11" l="1"/>
  <c r="F364" i="11"/>
  <c r="A364" i="11" s="1"/>
  <c r="E366" i="11" l="1"/>
  <c r="F365" i="11"/>
  <c r="A365" i="11" s="1"/>
  <c r="E367" i="11" l="1"/>
  <c r="F366" i="11"/>
  <c r="A366" i="11" s="1"/>
  <c r="E368" i="11" l="1"/>
  <c r="F367" i="11"/>
  <c r="A367" i="11" s="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E376" i="11" l="1"/>
  <c r="F375" i="11"/>
  <c r="A375" i="11" s="1"/>
  <c r="E377" i="11" l="1"/>
  <c r="F376" i="11"/>
  <c r="A376" i="11" s="1"/>
  <c r="E378" i="11" l="1"/>
  <c r="F377" i="11"/>
  <c r="A377" i="11" s="1"/>
  <c r="E379" i="11" l="1"/>
  <c r="F378" i="11"/>
  <c r="A378" i="11" s="1"/>
  <c r="E380" i="11" l="1"/>
  <c r="F379" i="11"/>
  <c r="A379" i="11" s="1"/>
  <c r="F380" i="11" l="1"/>
  <c r="A380" i="11" s="1"/>
  <c r="E381" i="11"/>
  <c r="E382" i="11" l="1"/>
  <c r="F381" i="11"/>
  <c r="A381" i="11" s="1"/>
  <c r="E383" i="11" l="1"/>
  <c r="F382" i="11"/>
  <c r="A382" i="11" s="1"/>
  <c r="E384" i="11" l="1"/>
  <c r="F383" i="11"/>
  <c r="A383" i="11" s="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F396" i="11" l="1"/>
  <c r="A396" i="11" s="1"/>
  <c r="E397" i="1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E415" i="11" l="1"/>
  <c r="F414" i="11"/>
  <c r="A414" i="11" s="1"/>
  <c r="E416" i="11" l="1"/>
  <c r="F415" i="11"/>
  <c r="A415" i="11" s="1"/>
  <c r="F416" i="11" l="1"/>
  <c r="A416" i="11" s="1"/>
  <c r="E417" i="11"/>
  <c r="E418" i="11" l="1"/>
  <c r="F417" i="11"/>
  <c r="A417" i="11" s="1"/>
  <c r="E419" i="11" l="1"/>
  <c r="F418" i="11"/>
  <c r="A418" i="11" s="1"/>
  <c r="E420" i="11" l="1"/>
  <c r="F419" i="11"/>
  <c r="A419" i="11" s="1"/>
  <c r="E421" i="11" l="1"/>
  <c r="F420" i="11"/>
  <c r="A420" i="11" s="1"/>
  <c r="E422" i="11" l="1"/>
  <c r="F421" i="11"/>
  <c r="A421" i="11" s="1"/>
  <c r="E423" i="11" l="1"/>
  <c r="F422" i="11"/>
  <c r="A422" i="11" s="1"/>
  <c r="E424" i="11" l="1"/>
  <c r="F423" i="11"/>
  <c r="A423" i="11" s="1"/>
  <c r="E425" i="11" l="1"/>
  <c r="F424" i="11"/>
  <c r="A424" i="11" s="1"/>
  <c r="E426" i="11" l="1"/>
  <c r="F425" i="11"/>
  <c r="A425" i="11" s="1"/>
  <c r="E427" i="11" l="1"/>
  <c r="F426" i="11"/>
  <c r="A426" i="11" s="1"/>
  <c r="E428" i="11" l="1"/>
  <c r="F427" i="11"/>
  <c r="A427" i="11" s="1"/>
  <c r="E429" i="11" l="1"/>
  <c r="F428" i="11"/>
  <c r="A428" i="11" s="1"/>
  <c r="E430" i="11" l="1"/>
  <c r="F429" i="11"/>
  <c r="A429" i="11" s="1"/>
  <c r="E431" i="11" l="1"/>
  <c r="F430" i="11"/>
  <c r="A430" i="11" s="1"/>
  <c r="E432" i="11" l="1"/>
  <c r="F431" i="11"/>
  <c r="A431" i="11" s="1"/>
  <c r="F432" i="11" l="1"/>
  <c r="A432" i="11" s="1"/>
  <c r="E433" i="11"/>
  <c r="E434" i="11" l="1"/>
  <c r="F433" i="11"/>
  <c r="A433" i="11" s="1"/>
  <c r="E435" i="11" l="1"/>
  <c r="F434" i="11"/>
  <c r="A434" i="11" s="1"/>
  <c r="E436" i="11" l="1"/>
  <c r="F435" i="11"/>
  <c r="A435" i="11" s="1"/>
  <c r="E437" i="11" l="1"/>
  <c r="F436" i="11"/>
  <c r="A436" i="11" s="1"/>
  <c r="E438" i="11" l="1"/>
  <c r="F437" i="11"/>
  <c r="A437" i="11" s="1"/>
  <c r="E439" i="11" l="1"/>
  <c r="F438" i="11"/>
  <c r="A438" i="11" s="1"/>
  <c r="E440" i="11" l="1"/>
  <c r="F439" i="11"/>
  <c r="A439" i="11" s="1"/>
  <c r="E441" i="11" l="1"/>
  <c r="F440" i="11"/>
  <c r="A440" i="11" s="1"/>
  <c r="E442" i="11" l="1"/>
  <c r="F441" i="11"/>
  <c r="A441" i="11" s="1"/>
  <c r="E443" i="11" l="1"/>
  <c r="F442" i="11"/>
  <c r="A442" i="11" s="1"/>
  <c r="E444" i="11" l="1"/>
  <c r="F443" i="11"/>
  <c r="A443" i="11" s="1"/>
  <c r="F444" i="11" l="1"/>
  <c r="A444" i="11" s="1"/>
  <c r="E445" i="11"/>
  <c r="E446" i="11" l="1"/>
  <c r="F445" i="11"/>
  <c r="A445" i="11" s="1"/>
  <c r="E447" i="11" l="1"/>
  <c r="F446" i="11"/>
  <c r="A446" i="11" s="1"/>
  <c r="E448" i="11" l="1"/>
  <c r="F447" i="11"/>
  <c r="A447" i="11" s="1"/>
  <c r="E449" i="11" l="1"/>
  <c r="F448" i="11"/>
  <c r="A448" i="11" s="1"/>
  <c r="E450" i="11" l="1"/>
  <c r="F449" i="11"/>
  <c r="A449" i="11" s="1"/>
  <c r="E451" i="11" l="1"/>
  <c r="F450" i="11"/>
  <c r="A450" i="11" s="1"/>
  <c r="E452" i="11" l="1"/>
  <c r="F451" i="11"/>
  <c r="A451" i="11" s="1"/>
  <c r="F452" i="11" l="1"/>
  <c r="A452" i="11" s="1"/>
  <c r="E453" i="11"/>
  <c r="E454" i="11" l="1"/>
  <c r="F453" i="11"/>
  <c r="A453" i="11" s="1"/>
  <c r="E455" i="11" l="1"/>
  <c r="F454" i="11"/>
  <c r="A454" i="11" s="1"/>
  <c r="E456" i="11" l="1"/>
  <c r="F455" i="11"/>
  <c r="A455" i="11" s="1"/>
  <c r="E457" i="11" l="1"/>
  <c r="F456" i="11"/>
  <c r="A456" i="11" s="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F468" i="11" l="1"/>
  <c r="A468" i="11" s="1"/>
  <c r="E469" i="11"/>
  <c r="E470" i="11" l="1"/>
  <c r="F469" i="11"/>
  <c r="A469" i="11" s="1"/>
  <c r="E471" i="11" l="1"/>
  <c r="F470" i="11"/>
  <c r="A470" i="11" s="1"/>
  <c r="E472" i="11" l="1"/>
  <c r="F471" i="11"/>
  <c r="A471" i="11" s="1"/>
  <c r="F472" i="11" l="1"/>
  <c r="A472" i="11" s="1"/>
  <c r="E473" i="11"/>
  <c r="E474" i="11" l="1"/>
  <c r="F473" i="11"/>
  <c r="A473" i="11" s="1"/>
  <c r="E475" i="11" l="1"/>
  <c r="F474" i="11"/>
  <c r="A474" i="11" s="1"/>
  <c r="E476" i="11" l="1"/>
  <c r="F475" i="11"/>
  <c r="A475" i="11" s="1"/>
  <c r="F476" i="11" l="1"/>
  <c r="A476" i="11" s="1"/>
  <c r="E477" i="11"/>
  <c r="E478" i="11" l="1"/>
  <c r="F477" i="11"/>
  <c r="A477" i="11" s="1"/>
  <c r="E479" i="11" l="1"/>
  <c r="F478" i="11"/>
  <c r="A478" i="11" s="1"/>
  <c r="E480" i="11" l="1"/>
  <c r="F479" i="11"/>
  <c r="A479" i="11" s="1"/>
  <c r="F480" i="11" l="1"/>
  <c r="A480" i="11" s="1"/>
  <c r="E481" i="11"/>
  <c r="E482" i="11" l="1"/>
  <c r="F481" i="11"/>
  <c r="A481" i="11" s="1"/>
  <c r="E483" i="11" l="1"/>
  <c r="F482" i="11"/>
  <c r="A482" i="11" s="1"/>
  <c r="E484" i="11" l="1"/>
  <c r="F483" i="11"/>
  <c r="A483" i="11" s="1"/>
  <c r="F484" i="11" l="1"/>
  <c r="A484" i="11" s="1"/>
  <c r="E485" i="11"/>
  <c r="E486" i="11" l="1"/>
  <c r="F485" i="11"/>
  <c r="A485" i="11" s="1"/>
  <c r="E487" i="11" l="1"/>
  <c r="F486" i="11"/>
  <c r="A486" i="11" s="1"/>
  <c r="E488" i="11" l="1"/>
  <c r="F487" i="11"/>
  <c r="A487" i="11" s="1"/>
  <c r="F488" i="11" l="1"/>
  <c r="A488" i="11" s="1"/>
  <c r="E489" i="11"/>
  <c r="E490" i="11" l="1"/>
  <c r="F489" i="11"/>
  <c r="A489" i="11" s="1"/>
  <c r="E491" i="11" l="1"/>
  <c r="F490" i="11"/>
  <c r="A490" i="11" s="1"/>
  <c r="E492" i="11" l="1"/>
  <c r="F491" i="11"/>
  <c r="A491" i="11" s="1"/>
  <c r="F492" i="11" l="1"/>
  <c r="A492" i="11" s="1"/>
  <c r="E493" i="11"/>
  <c r="E494" i="11" l="1"/>
  <c r="F493" i="11"/>
  <c r="A493" i="11" s="1"/>
  <c r="E495" i="11" l="1"/>
  <c r="F494" i="11"/>
  <c r="A494" i="11" s="1"/>
  <c r="E496" i="11" l="1"/>
  <c r="F495" i="11"/>
  <c r="A495" i="11" s="1"/>
  <c r="F496" i="11" l="1"/>
  <c r="A496" i="11" s="1"/>
  <c r="E497" i="11"/>
  <c r="E498" i="11" l="1"/>
  <c r="F497" i="11"/>
  <c r="A497" i="11" s="1"/>
  <c r="E499" i="11" l="1"/>
  <c r="F498" i="11"/>
  <c r="A498" i="11" s="1"/>
  <c r="E500" i="11" l="1"/>
  <c r="F499" i="11"/>
  <c r="A499" i="11" s="1"/>
  <c r="E501" i="11" l="1"/>
  <c r="F500" i="11"/>
  <c r="A500" i="11" s="1"/>
  <c r="E502" i="11" l="1"/>
  <c r="F501" i="11"/>
  <c r="A501" i="11" s="1"/>
  <c r="E503" i="11" l="1"/>
  <c r="F502" i="11"/>
  <c r="A502" i="11" s="1"/>
  <c r="E504" i="11" l="1"/>
  <c r="F503" i="11"/>
  <c r="A503" i="11" s="1"/>
  <c r="F504" i="11" l="1"/>
  <c r="A504" i="11" s="1"/>
  <c r="E505" i="11"/>
  <c r="E506" i="11" l="1"/>
  <c r="F505" i="11"/>
  <c r="A505" i="11" s="1"/>
  <c r="E507" i="11" l="1"/>
  <c r="F506" i="11"/>
  <c r="A506" i="11" s="1"/>
  <c r="E508" i="11" l="1"/>
  <c r="F507" i="11"/>
  <c r="A507" i="11" s="1"/>
  <c r="E509" i="11" l="1"/>
  <c r="F508" i="11"/>
  <c r="A508" i="11" s="1"/>
  <c r="E510" i="11" l="1"/>
  <c r="F509" i="11"/>
  <c r="A509" i="11" s="1"/>
  <c r="E511" i="11" l="1"/>
  <c r="F510" i="11"/>
  <c r="A510" i="11" s="1"/>
  <c r="E512" i="11" l="1"/>
  <c r="F511" i="11"/>
  <c r="A511" i="11" s="1"/>
  <c r="E513" i="11" l="1"/>
  <c r="F512" i="11"/>
  <c r="A512" i="11" s="1"/>
  <c r="E514" i="11" l="1"/>
  <c r="F513" i="11"/>
  <c r="A513" i="11" s="1"/>
  <c r="E515" i="11" l="1"/>
  <c r="F514" i="11"/>
  <c r="A514" i="11" s="1"/>
  <c r="E516" i="11" l="1"/>
  <c r="F515" i="11"/>
  <c r="A515" i="11" s="1"/>
  <c r="E517" i="11" l="1"/>
  <c r="F516" i="11"/>
  <c r="A516" i="11" s="1"/>
  <c r="E518" i="11" l="1"/>
  <c r="F517" i="11"/>
  <c r="A517" i="11" s="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E526" i="11" l="1"/>
  <c r="F525" i="11"/>
  <c r="A525" i="11" s="1"/>
  <c r="E527" i="11" l="1"/>
  <c r="F526" i="11"/>
  <c r="A526" i="11" s="1"/>
  <c r="E528" i="11" l="1"/>
  <c r="F527" i="11"/>
  <c r="A527" i="11" s="1"/>
  <c r="E529" i="11" l="1"/>
  <c r="F528" i="11"/>
  <c r="A528" i="11" s="1"/>
  <c r="E530" i="11" l="1"/>
  <c r="F529" i="11"/>
  <c r="A529" i="11" s="1"/>
  <c r="E531" i="11" l="1"/>
  <c r="F530" i="11"/>
  <c r="A530" i="11" s="1"/>
  <c r="E532" i="11" l="1"/>
  <c r="F531" i="11"/>
  <c r="A531" i="11" s="1"/>
  <c r="E533" i="11" l="1"/>
  <c r="F532" i="11"/>
  <c r="A532" i="11" s="1"/>
  <c r="E534" i="11" l="1"/>
  <c r="F533" i="11"/>
  <c r="A533" i="11" s="1"/>
  <c r="E535" i="11" l="1"/>
  <c r="F534" i="11"/>
  <c r="A534" i="11" s="1"/>
  <c r="E536" i="11" l="1"/>
  <c r="F535" i="11"/>
  <c r="A535" i="11" s="1"/>
  <c r="F536" i="11" l="1"/>
  <c r="A536" i="11" s="1"/>
  <c r="E537" i="11"/>
  <c r="E538" i="11" l="1"/>
  <c r="F537" i="11"/>
  <c r="A537" i="11" s="1"/>
  <c r="E539" i="11" l="1"/>
  <c r="F538" i="11"/>
  <c r="A538" i="11" s="1"/>
  <c r="E540" i="11" l="1"/>
  <c r="F539" i="11"/>
  <c r="A539" i="11" s="1"/>
  <c r="F540" i="11" l="1"/>
  <c r="A540" i="11" s="1"/>
  <c r="E541" i="11"/>
  <c r="E542" i="11" l="1"/>
  <c r="F541" i="11"/>
  <c r="A541" i="11" s="1"/>
  <c r="E543" i="11" l="1"/>
  <c r="F542" i="11"/>
  <c r="A542" i="11" s="1"/>
  <c r="E544" i="11" l="1"/>
  <c r="F543" i="11"/>
  <c r="A543" i="11" s="1"/>
  <c r="E545" i="11" l="1"/>
  <c r="F544" i="11"/>
  <c r="A544" i="11" s="1"/>
  <c r="E546" i="11" l="1"/>
  <c r="F545" i="11"/>
  <c r="A545" i="11" s="1"/>
  <c r="E547" i="11" l="1"/>
  <c r="F546" i="11"/>
  <c r="A546" i="11" s="1"/>
  <c r="E548" i="11" l="1"/>
  <c r="F547" i="11"/>
  <c r="A547" i="11" s="1"/>
  <c r="F548" i="11" l="1"/>
  <c r="A548" i="11" s="1"/>
  <c r="E549" i="11"/>
  <c r="E550" i="11" l="1"/>
  <c r="F549" i="11"/>
  <c r="A549" i="11" s="1"/>
  <c r="E551" i="11" l="1"/>
  <c r="F550" i="11"/>
  <c r="A550" i="11" s="1"/>
  <c r="E552" i="11" l="1"/>
  <c r="F551" i="11"/>
  <c r="A551" i="11" s="1"/>
  <c r="F552" i="11" l="1"/>
  <c r="A552" i="11" s="1"/>
  <c r="E553" i="11"/>
  <c r="E554" i="11" l="1"/>
  <c r="F553" i="11"/>
  <c r="A553" i="11" s="1"/>
  <c r="E555" i="11" l="1"/>
  <c r="F554" i="11"/>
  <c r="A554" i="11" s="1"/>
  <c r="E556" i="11" l="1"/>
  <c r="F555" i="11"/>
  <c r="A555" i="11" s="1"/>
  <c r="F556" i="11" l="1"/>
  <c r="A556" i="11" s="1"/>
  <c r="E557" i="11"/>
  <c r="E558" i="11" l="1"/>
  <c r="F557" i="11"/>
  <c r="A557" i="11" s="1"/>
  <c r="E559" i="11" l="1"/>
  <c r="F558" i="11"/>
  <c r="A558" i="11" s="1"/>
  <c r="E560" i="11" l="1"/>
  <c r="F559" i="11"/>
  <c r="A559" i="11" s="1"/>
  <c r="F560" i="11" l="1"/>
  <c r="A560" i="11" s="1"/>
  <c r="E561" i="11"/>
  <c r="E562" i="11" l="1"/>
  <c r="F561" i="11"/>
  <c r="A561" i="11" s="1"/>
  <c r="E563" i="11" l="1"/>
  <c r="F562" i="11"/>
  <c r="A562" i="11" s="1"/>
  <c r="E564" i="11" l="1"/>
  <c r="F563" i="11"/>
  <c r="A563" i="11" s="1"/>
  <c r="F564" i="11" l="1"/>
  <c r="A564" i="11" s="1"/>
  <c r="E565" i="11"/>
  <c r="E566" i="11" l="1"/>
  <c r="F565" i="11"/>
  <c r="A565" i="11" s="1"/>
  <c r="E567" i="11" l="1"/>
  <c r="F566" i="11"/>
  <c r="A566" i="11" s="1"/>
  <c r="E568" i="11" l="1"/>
  <c r="F567" i="11"/>
  <c r="A567" i="11" s="1"/>
  <c r="F568" i="11" l="1"/>
  <c r="A568" i="11" s="1"/>
  <c r="E569" i="11"/>
  <c r="E570" i="11" l="1"/>
  <c r="F569" i="11"/>
  <c r="A569" i="11" s="1"/>
  <c r="E571" i="11" l="1"/>
  <c r="F570" i="11"/>
  <c r="A570" i="11" s="1"/>
  <c r="E572" i="11" l="1"/>
  <c r="F571" i="11"/>
  <c r="A571" i="11" s="1"/>
  <c r="F572" i="11" l="1"/>
  <c r="A572" i="11" s="1"/>
  <c r="E573" i="11"/>
  <c r="E574" i="11" l="1"/>
  <c r="F573" i="11"/>
  <c r="A573" i="11" s="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E582" i="11" l="1"/>
  <c r="F581" i="11"/>
  <c r="A581" i="11" s="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E590" i="11" l="1"/>
  <c r="F589" i="11"/>
  <c r="A589" i="11" s="1"/>
  <c r="F590" i="11" l="1"/>
  <c r="A590" i="11" s="1"/>
  <c r="E591" i="11"/>
  <c r="E592" i="11" l="1"/>
  <c r="F591" i="11"/>
  <c r="A591" i="11" s="1"/>
  <c r="F592" i="11" l="1"/>
  <c r="A592" i="11" s="1"/>
  <c r="E593" i="11"/>
  <c r="E594" i="11" l="1"/>
  <c r="F593" i="11"/>
  <c r="A593" i="11" s="1"/>
  <c r="E595" i="11" l="1"/>
  <c r="F594" i="11"/>
  <c r="A594" i="11" s="1"/>
  <c r="E596" i="11" l="1"/>
  <c r="F595" i="11"/>
  <c r="A595" i="11" s="1"/>
  <c r="E597" i="11" l="1"/>
  <c r="F596" i="11"/>
  <c r="A596" i="11" s="1"/>
  <c r="E598" i="11" l="1"/>
  <c r="F597" i="11"/>
  <c r="A597" i="11" s="1"/>
  <c r="E599" i="11" l="1"/>
  <c r="F598" i="11"/>
  <c r="A598" i="11" s="1"/>
  <c r="E600" i="11" l="1"/>
  <c r="F599" i="11"/>
  <c r="A599" i="11" s="1"/>
  <c r="E601" i="11" l="1"/>
  <c r="F600" i="11"/>
  <c r="A600" i="11" s="1"/>
  <c r="E602" i="11" l="1"/>
  <c r="F601" i="11"/>
  <c r="A601" i="11" s="1"/>
  <c r="F602" i="11" l="1"/>
  <c r="A602" i="11" s="1"/>
  <c r="E603" i="11"/>
  <c r="E604" i="11" l="1"/>
  <c r="F603" i="11"/>
  <c r="A603" i="11" s="1"/>
  <c r="E605" i="11" l="1"/>
  <c r="F604" i="11"/>
  <c r="A604" i="11" s="1"/>
  <c r="E606" i="11" l="1"/>
  <c r="F605" i="11"/>
  <c r="A605" i="11" s="1"/>
  <c r="E607" i="11" l="1"/>
  <c r="F606" i="11"/>
  <c r="A606" i="11" s="1"/>
  <c r="E608" i="11" l="1"/>
  <c r="F607" i="11"/>
  <c r="A607" i="11" s="1"/>
  <c r="E609" i="11" l="1"/>
  <c r="F608" i="11"/>
  <c r="A608" i="11" s="1"/>
  <c r="E610" i="11" l="1"/>
  <c r="F609" i="11"/>
  <c r="A609" i="11" s="1"/>
  <c r="E611" i="11" l="1"/>
  <c r="F610" i="11"/>
  <c r="A610" i="11" s="1"/>
  <c r="E612" i="11" l="1"/>
  <c r="F611" i="11"/>
  <c r="A611" i="11" s="1"/>
  <c r="E613" i="11" l="1"/>
  <c r="F612" i="11"/>
  <c r="A612" i="11" s="1"/>
  <c r="E614" i="11" l="1"/>
  <c r="F613" i="11"/>
  <c r="A613" i="11" s="1"/>
  <c r="E615" i="11" l="1"/>
  <c r="F614" i="11"/>
  <c r="A614" i="11" s="1"/>
  <c r="E616" i="11" l="1"/>
  <c r="F615" i="11"/>
  <c r="A615" i="11" s="1"/>
  <c r="E617" i="11" l="1"/>
  <c r="F616" i="11"/>
  <c r="A616" i="11" s="1"/>
  <c r="E618" i="11" l="1"/>
  <c r="F617" i="11"/>
  <c r="A617" i="11" s="1"/>
  <c r="E619" i="11" l="1"/>
  <c r="F618" i="11"/>
  <c r="A618" i="11" s="1"/>
  <c r="E620" i="11" l="1"/>
  <c r="F619" i="11"/>
  <c r="A619" i="11" s="1"/>
  <c r="E621" i="11" l="1"/>
  <c r="F620" i="11"/>
  <c r="A620" i="11" s="1"/>
  <c r="E622" i="11" l="1"/>
  <c r="F621" i="11"/>
  <c r="A621" i="11" s="1"/>
  <c r="F622" i="11" l="1"/>
  <c r="A622" i="11" s="1"/>
  <c r="E623" i="11"/>
  <c r="E624" i="11" l="1"/>
  <c r="F623" i="11"/>
  <c r="A623" i="11" s="1"/>
  <c r="F624" i="11" l="1"/>
  <c r="A624" i="11" s="1"/>
  <c r="E625" i="11"/>
  <c r="E626" i="11" l="1"/>
  <c r="F625" i="11"/>
  <c r="A625" i="11" s="1"/>
  <c r="E627" i="11" l="1"/>
  <c r="F626" i="11"/>
  <c r="A626" i="11" s="1"/>
  <c r="E628" i="11" l="1"/>
  <c r="F627" i="11"/>
  <c r="A627" i="11" s="1"/>
  <c r="E629" i="11" l="1"/>
  <c r="F628" i="11"/>
  <c r="A628" i="11" s="1"/>
  <c r="E630" i="11" l="1"/>
  <c r="F629" i="11"/>
  <c r="A629" i="11" s="1"/>
  <c r="F630" i="11" l="1"/>
  <c r="A630" i="11" s="1"/>
  <c r="E631" i="11"/>
  <c r="E632" i="11" l="1"/>
  <c r="F631" i="11"/>
  <c r="A631" i="11" s="1"/>
  <c r="E633" i="11" l="1"/>
  <c r="F632" i="11"/>
  <c r="A632" i="11" s="1"/>
  <c r="E634" i="11" l="1"/>
  <c r="F633" i="11"/>
  <c r="A633" i="11" s="1"/>
  <c r="E635" i="11" l="1"/>
  <c r="F634" i="11"/>
  <c r="A634" i="11" s="1"/>
  <c r="E636" i="11" l="1"/>
  <c r="F635" i="11"/>
  <c r="A635" i="11" s="1"/>
  <c r="E637" i="11" l="1"/>
  <c r="F636" i="11"/>
  <c r="A636" i="11" s="1"/>
  <c r="E638" i="11" l="1"/>
  <c r="F637" i="11"/>
  <c r="A637" i="11" s="1"/>
  <c r="E639" i="11" l="1"/>
  <c r="F638" i="11"/>
  <c r="A638" i="11" s="1"/>
  <c r="E640" i="11" l="1"/>
  <c r="F639" i="11"/>
  <c r="A639" i="11" s="1"/>
  <c r="F640" i="11" l="1"/>
  <c r="A640" i="11" s="1"/>
  <c r="E641" i="11"/>
  <c r="E642" i="11" l="1"/>
  <c r="F641" i="11"/>
  <c r="A641" i="11" s="1"/>
  <c r="E643" i="11" l="1"/>
  <c r="F642" i="11"/>
  <c r="A642" i="11" s="1"/>
  <c r="E644" i="11" l="1"/>
  <c r="F643" i="11"/>
  <c r="A643" i="11" s="1"/>
  <c r="E645" i="11" l="1"/>
  <c r="F644" i="11"/>
  <c r="A644" i="11" s="1"/>
  <c r="E646" i="11" l="1"/>
  <c r="F645" i="11"/>
  <c r="A645" i="11" s="1"/>
  <c r="E647" i="11" l="1"/>
  <c r="F646" i="11"/>
  <c r="A646" i="11" s="1"/>
  <c r="E648" i="11" l="1"/>
  <c r="F647" i="11"/>
  <c r="A647" i="11" s="1"/>
  <c r="E649" i="11" l="1"/>
  <c r="F648" i="11"/>
  <c r="A648" i="11" s="1"/>
  <c r="E650" i="11" l="1"/>
  <c r="F649" i="11"/>
  <c r="A649" i="11" s="1"/>
  <c r="E651" i="11" l="1"/>
  <c r="F650" i="11"/>
  <c r="A650" i="11" s="1"/>
  <c r="E652" i="11" l="1"/>
  <c r="F651" i="11"/>
  <c r="A651" i="11" s="1"/>
  <c r="E653" i="11" l="1"/>
  <c r="F652" i="11"/>
  <c r="A652" i="11" s="1"/>
  <c r="E654" i="11" l="1"/>
  <c r="F653" i="11"/>
  <c r="A653" i="11" s="1"/>
  <c r="E655" i="11" l="1"/>
  <c r="F654" i="11"/>
  <c r="A654" i="11" s="1"/>
  <c r="E656" i="11" l="1"/>
  <c r="F655" i="11"/>
  <c r="A655" i="11" s="1"/>
  <c r="E657" i="11" l="1"/>
  <c r="F656" i="11"/>
  <c r="A656" i="11" s="1"/>
  <c r="E658" i="11" l="1"/>
  <c r="F657" i="11"/>
  <c r="A657" i="11" s="1"/>
  <c r="E659" i="11" l="1"/>
  <c r="F658" i="11"/>
  <c r="A658" i="11" s="1"/>
  <c r="E660" i="11" l="1"/>
  <c r="F659" i="11"/>
  <c r="A659" i="11" s="1"/>
  <c r="E661" i="11" l="1"/>
  <c r="F660" i="11"/>
  <c r="A660" i="11" s="1"/>
  <c r="E662" i="11" l="1"/>
  <c r="F661" i="11"/>
  <c r="A661" i="11" s="1"/>
  <c r="E663" i="11" l="1"/>
  <c r="F662" i="11"/>
  <c r="A662" i="11" s="1"/>
  <c r="E664" i="11" l="1"/>
  <c r="F663" i="11"/>
  <c r="A663" i="11" s="1"/>
  <c r="E665" i="11" l="1"/>
  <c r="F664" i="11"/>
  <c r="A664" i="11" s="1"/>
  <c r="E666" i="11" l="1"/>
  <c r="F665" i="11"/>
  <c r="A665" i="11" s="1"/>
  <c r="E667" i="11" l="1"/>
  <c r="F666" i="11"/>
  <c r="A666" i="11" s="1"/>
  <c r="E668" i="11" l="1"/>
  <c r="F667" i="11"/>
  <c r="A667" i="11" s="1"/>
  <c r="E669" i="11" l="1"/>
  <c r="F668" i="11"/>
  <c r="A668" i="11" s="1"/>
  <c r="E670" i="11" l="1"/>
  <c r="F669" i="11"/>
  <c r="A669" i="11" s="1"/>
  <c r="F670" i="11" l="1"/>
  <c r="A670" i="11" s="1"/>
  <c r="E671" i="11"/>
  <c r="E672" i="11" l="1"/>
  <c r="F671" i="11"/>
  <c r="A671" i="11" s="1"/>
  <c r="E673" i="11" l="1"/>
  <c r="F672" i="11"/>
  <c r="A672" i="11" s="1"/>
  <c r="E674" i="11" l="1"/>
  <c r="F673" i="11"/>
  <c r="A673" i="11" s="1"/>
  <c r="E675" i="11" l="1"/>
  <c r="F674" i="11"/>
  <c r="A674" i="11" s="1"/>
  <c r="E676" i="11" l="1"/>
  <c r="F675" i="11"/>
  <c r="A675" i="11" s="1"/>
  <c r="F676" i="11" l="1"/>
  <c r="A676" i="11" s="1"/>
  <c r="E677" i="11"/>
  <c r="E678" i="11" l="1"/>
  <c r="F677" i="11"/>
  <c r="A677" i="11" s="1"/>
  <c r="E679" i="11" l="1"/>
  <c r="F678" i="11"/>
  <c r="A678" i="11" s="1"/>
  <c r="F679" i="11" l="1"/>
  <c r="A679" i="11" s="1"/>
  <c r="E680" i="11"/>
  <c r="E681" i="11" l="1"/>
  <c r="F680" i="11"/>
  <c r="A680" i="11" s="1"/>
  <c r="E682" i="11" l="1"/>
  <c r="F681" i="11"/>
  <c r="A681" i="11" s="1"/>
  <c r="E683" i="11" l="1"/>
  <c r="F682" i="11"/>
  <c r="A682" i="11" s="1"/>
  <c r="E684" i="11" l="1"/>
  <c r="F683" i="11"/>
  <c r="A683" i="11" s="1"/>
  <c r="E685" i="11" l="1"/>
  <c r="F684" i="11"/>
  <c r="A684" i="11" s="1"/>
  <c r="E686" i="11" l="1"/>
  <c r="F685" i="11"/>
  <c r="A685" i="11" s="1"/>
  <c r="E687" i="11" l="1"/>
  <c r="F686" i="11"/>
  <c r="A686" i="11" s="1"/>
  <c r="E688" i="11" l="1"/>
  <c r="F687" i="11"/>
  <c r="A687" i="11" s="1"/>
  <c r="E689" i="11" l="1"/>
  <c r="F688" i="11"/>
  <c r="A688" i="11" s="1"/>
  <c r="E690" i="11" l="1"/>
  <c r="F689" i="11"/>
  <c r="A689" i="11" s="1"/>
  <c r="E691" i="11" l="1"/>
  <c r="F690" i="11"/>
  <c r="A690" i="11" s="1"/>
  <c r="E692" i="11" l="1"/>
  <c r="F691" i="11"/>
  <c r="A691" i="11" s="1"/>
  <c r="E693" i="11" l="1"/>
  <c r="F692" i="11"/>
  <c r="A692" i="11" s="1"/>
  <c r="E694" i="11" l="1"/>
  <c r="F693" i="11"/>
  <c r="A693" i="11" s="1"/>
  <c r="E695" i="11" l="1"/>
  <c r="F695" i="11" s="1"/>
  <c r="A695" i="11" s="1"/>
  <c r="F694" i="11"/>
  <c r="A69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Manuel Nieves Rodriguez</author>
  </authors>
  <commentList>
    <comment ref="E8" authorId="0" shapeId="0" xr:uid="{00000000-0006-0000-0C00-000001000000}">
      <text>
        <r>
          <rPr>
            <b/>
            <sz val="9"/>
            <color indexed="81"/>
            <rFont val="Tahoma"/>
            <charset val="1"/>
          </rPr>
          <t>Jose Manuel Nieves Rodriguez:</t>
        </r>
        <r>
          <rPr>
            <sz val="9"/>
            <color indexed="81"/>
            <rFont val="Tahoma"/>
            <charset val="1"/>
          </rPr>
          <t xml:space="preserve">
Acá debe ir tal cual en palabras como se indica luego de los2 puntos: Número de actoas administrativos expedidos</t>
        </r>
      </text>
    </comment>
    <comment ref="F8" authorId="0" shapeId="0" xr:uid="{00000000-0006-0000-0C00-000002000000}">
      <text>
        <r>
          <rPr>
            <b/>
            <sz val="9"/>
            <color indexed="81"/>
            <rFont val="Tahoma"/>
            <charset val="1"/>
          </rPr>
          <t>Jose Manuel Nieves Rodriguez:</t>
        </r>
        <r>
          <rPr>
            <sz val="9"/>
            <color indexed="81"/>
            <rFont val="Tahoma"/>
            <charset val="1"/>
          </rPr>
          <t xml:space="preserve">
Acá debe ir: Número de actos admiistrativos a proyectar</t>
        </r>
      </text>
    </comment>
    <comment ref="E9" authorId="0" shapeId="0" xr:uid="{00000000-0006-0000-0C00-00000300000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F9" authorId="0" shapeId="0" xr:uid="{00000000-0006-0000-0C00-000004000000}">
      <text>
        <r>
          <rPr>
            <b/>
            <sz val="9"/>
            <color indexed="81"/>
            <rFont val="Tahoma"/>
            <charset val="1"/>
          </rPr>
          <t>Jose Manuel Nieves Rodriguez:</t>
        </r>
        <r>
          <rPr>
            <sz val="9"/>
            <color indexed="81"/>
            <rFont val="Tahoma"/>
            <charset val="1"/>
          </rPr>
          <t xml:space="preserve">
Acá debe or: Número de capacitaciones virtualesy/o presenciales realizadas en 2022-2023</t>
        </r>
      </text>
    </comment>
    <comment ref="E10" authorId="0" shapeId="0" xr:uid="{00000000-0006-0000-0C00-000005000000}">
      <text>
        <r>
          <rPr>
            <b/>
            <sz val="9"/>
            <color indexed="81"/>
            <rFont val="Tahoma"/>
            <charset val="1"/>
          </rPr>
          <t>Jose Manuel Nieves Rodriguez:</t>
        </r>
        <r>
          <rPr>
            <sz val="9"/>
            <color indexed="81"/>
            <rFont val="Tahoma"/>
            <charset val="1"/>
          </rPr>
          <t xml:space="preserve">
Acá debe ir: Número de boletines jurídicos emitidos en 2022-2023</t>
        </r>
      </text>
    </comment>
    <comment ref="F10" authorId="0" shapeId="0" xr:uid="{00000000-0006-0000-0C00-000006000000}">
      <text>
        <r>
          <rPr>
            <b/>
            <sz val="9"/>
            <color indexed="81"/>
            <rFont val="Tahoma"/>
            <charset val="1"/>
          </rPr>
          <t>Jose Manuel Nieves Rodriguez:</t>
        </r>
        <r>
          <rPr>
            <sz val="9"/>
            <color indexed="81"/>
            <rFont val="Tahoma"/>
            <charset val="1"/>
          </rPr>
          <t xml:space="preserve">
Acá debe or: Número de boletines jurídicos a emitir en 2022-2023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Manuel Nieves Rodriguez</author>
  </authors>
  <commentList>
    <comment ref="E8" authorId="0" shapeId="0" xr:uid="{00000000-0006-0000-0D00-000001000000}">
      <text>
        <r>
          <rPr>
            <b/>
            <sz val="9"/>
            <color indexed="81"/>
            <rFont val="Tahoma"/>
            <charset val="1"/>
          </rPr>
          <t>Jose Manuel Nieves Rodriguez:</t>
        </r>
        <r>
          <rPr>
            <sz val="9"/>
            <color indexed="81"/>
            <rFont val="Tahoma"/>
            <charset val="1"/>
          </rPr>
          <t xml:space="preserve">
Acá debe ir: Número de instrucciones expedidas</t>
        </r>
      </text>
    </comment>
    <comment ref="F8" authorId="0" shapeId="0" xr:uid="{00000000-0006-0000-0D00-000002000000}">
      <text>
        <r>
          <rPr>
            <b/>
            <sz val="9"/>
            <color indexed="81"/>
            <rFont val="Tahoma"/>
            <charset val="1"/>
          </rPr>
          <t>Jose Manuel Nieves Rodriguez:</t>
        </r>
        <r>
          <rPr>
            <sz val="9"/>
            <color indexed="81"/>
            <rFont val="Tahoma"/>
            <charset val="1"/>
          </rPr>
          <t xml:space="preserve">
Acá debe ir: Número de instrucciones  a expedir </t>
        </r>
      </text>
    </comment>
  </commentList>
</comments>
</file>

<file path=xl/sharedStrings.xml><?xml version="1.0" encoding="utf-8"?>
<sst xmlns="http://schemas.openxmlformats.org/spreadsheetml/2006/main" count="4579" uniqueCount="2491">
  <si>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</si>
  <si>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</si>
  <si>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</si>
  <si>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</si>
  <si>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</si>
  <si>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</si>
  <si>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</si>
  <si>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</si>
  <si>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</si>
  <si>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</si>
  <si>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</si>
  <si>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</si>
  <si>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</si>
  <si>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</si>
  <si>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</si>
  <si>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</si>
  <si>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</si>
  <si>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</si>
  <si>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</si>
  <si>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</si>
  <si>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</si>
  <si>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</si>
  <si>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</si>
  <si>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</si>
  <si>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</si>
  <si>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</si>
  <si>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</si>
  <si>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</si>
  <si>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</si>
  <si>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</si>
  <si>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</si>
  <si>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</si>
  <si>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</si>
  <si>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</si>
  <si>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</si>
  <si>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</si>
  <si>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</si>
  <si>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</si>
  <si>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</si>
  <si>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</si>
  <si>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</si>
  <si>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</si>
  <si>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</si>
  <si>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</si>
  <si>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</si>
  <si>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</si>
  <si>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</si>
  <si>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</si>
  <si>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</si>
  <si>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</si>
  <si>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</si>
  <si>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</si>
  <si>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</si>
  <si>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</si>
  <si>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</si>
  <si>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</si>
  <si>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</si>
  <si>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</si>
  <si>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</si>
  <si>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</si>
  <si>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</si>
  <si>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</si>
  <si>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</si>
  <si>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</si>
  <si>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</si>
  <si>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</si>
  <si>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</si>
  <si>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</si>
  <si>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</si>
  <si>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</si>
  <si>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</si>
  <si>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</si>
  <si>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</si>
  <si>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</si>
  <si>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</si>
  <si>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</si>
  <si>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</si>
  <si>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</si>
  <si>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</si>
  <si>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</si>
  <si>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</si>
  <si>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</si>
  <si>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</si>
  <si>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</si>
  <si>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</si>
  <si>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</si>
  <si>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</si>
  <si>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</si>
  <si>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</si>
  <si>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</si>
  <si>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</si>
  <si>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</si>
  <si>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</si>
  <si>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</si>
  <si>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</si>
  <si>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</si>
  <si>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</si>
  <si>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</si>
  <si>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</si>
  <si>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</si>
  <si>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</si>
  <si>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</si>
  <si>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</si>
  <si>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</si>
  <si>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</si>
  <si>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</si>
  <si>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</si>
  <si>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</si>
  <si>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</si>
  <si>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</si>
  <si>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</si>
  <si>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</si>
  <si>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</si>
  <si>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</si>
  <si>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</si>
  <si>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</si>
  <si>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</si>
  <si>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</si>
  <si>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</si>
  <si>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</si>
  <si>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</si>
  <si>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</si>
  <si>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</si>
  <si>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</si>
  <si>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</si>
  <si>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</si>
  <si>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</si>
  <si>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</si>
  <si>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</si>
  <si>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</si>
  <si>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</si>
  <si>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</si>
  <si>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</si>
  <si>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</si>
  <si>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</si>
  <si>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</si>
  <si>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</si>
  <si>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</si>
  <si>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</si>
  <si>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</si>
  <si>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</si>
  <si>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</si>
  <si>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</si>
  <si>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</si>
  <si>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</si>
  <si>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</si>
  <si>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</si>
  <si>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</si>
  <si>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</si>
  <si>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</si>
  <si>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</si>
  <si>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</si>
  <si>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</si>
  <si>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</si>
  <si>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</si>
  <si>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</si>
  <si>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</si>
  <si>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</si>
  <si>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</si>
  <si>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</si>
  <si>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</si>
  <si>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</si>
  <si>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</si>
  <si>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</si>
  <si>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</si>
  <si>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</si>
  <si>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</si>
  <si>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</si>
  <si>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</si>
  <si>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</si>
  <si>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</si>
  <si>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</si>
  <si>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</si>
  <si>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</si>
  <si>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</si>
  <si>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</si>
  <si>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</si>
  <si>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</si>
  <si>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</si>
  <si>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</si>
  <si>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</si>
  <si>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</si>
  <si>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</si>
  <si>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</si>
  <si>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</si>
  <si>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</si>
  <si>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</si>
  <si>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</si>
  <si>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</si>
  <si>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</si>
  <si>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</si>
  <si>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</si>
  <si>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</si>
  <si>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</si>
  <si>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</si>
  <si>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</si>
  <si>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</si>
  <si>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</si>
  <si>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</si>
  <si>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</si>
  <si>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</si>
  <si>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</si>
  <si>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</si>
  <si>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</si>
  <si>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</si>
  <si>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</si>
  <si>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</si>
  <si>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</si>
  <si>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</si>
  <si>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</si>
  <si>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</si>
  <si>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</si>
  <si>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</si>
  <si>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</si>
  <si>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</si>
  <si>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</si>
  <si>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</si>
  <si>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</si>
  <si>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</si>
  <si>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</si>
  <si>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</si>
  <si>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</si>
  <si>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</si>
  <si>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</si>
  <si>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</si>
  <si>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</si>
  <si>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</si>
  <si>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</si>
  <si>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</si>
  <si>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</si>
  <si>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</si>
  <si>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</si>
  <si>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</si>
  <si>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</si>
  <si>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</si>
  <si>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</si>
  <si>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</si>
  <si>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</si>
  <si>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</si>
  <si>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</si>
  <si>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</si>
  <si>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</si>
  <si>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</si>
  <si>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</si>
  <si>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</si>
  <si>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</si>
  <si>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</si>
  <si>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</si>
  <si>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</si>
  <si>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</si>
  <si>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</si>
  <si>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</si>
  <si>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</si>
  <si>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</si>
  <si>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</si>
  <si>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</si>
  <si>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</si>
  <si>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</si>
  <si>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</si>
  <si>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</si>
  <si>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</si>
  <si>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</si>
  <si>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</si>
  <si>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</si>
  <si>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</si>
  <si>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</si>
  <si>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</si>
  <si>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</si>
  <si>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</si>
  <si>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</si>
  <si>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</si>
  <si>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</si>
  <si>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</si>
  <si>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</si>
  <si>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</si>
  <si>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</si>
  <si>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</si>
  <si>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</si>
  <si>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</si>
  <si>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</si>
  <si>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</si>
  <si>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</si>
  <si>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</si>
  <si>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</si>
  <si>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</si>
  <si>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</si>
  <si>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</si>
  <si>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</si>
  <si>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</si>
  <si>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</si>
  <si>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</si>
  <si>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</si>
  <si>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</si>
  <si>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</si>
  <si>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</si>
  <si>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</si>
  <si>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</si>
  <si>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</si>
  <si>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</si>
  <si>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</si>
  <si>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</si>
  <si>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</si>
  <si>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</si>
  <si>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</si>
  <si>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</si>
  <si>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</si>
  <si>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</si>
  <si>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</si>
  <si>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</si>
  <si>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</si>
  <si>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</si>
  <si>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</si>
  <si>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</si>
  <si>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</si>
  <si>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</si>
  <si>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</si>
  <si>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</si>
  <si>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</si>
  <si>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</si>
  <si>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</si>
  <si>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</si>
  <si>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</si>
  <si>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</si>
  <si>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</si>
  <si>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</si>
  <si>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</si>
  <si>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</si>
  <si>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</si>
  <si>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</si>
  <si>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</si>
  <si>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</si>
  <si>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</si>
  <si>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</si>
  <si>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</si>
  <si>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</si>
  <si>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</si>
  <si>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</si>
  <si>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</si>
  <si>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</si>
  <si>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</si>
  <si>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</si>
  <si>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</si>
  <si>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</si>
  <si>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</si>
  <si>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</si>
  <si>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</si>
  <si>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</si>
  <si>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</si>
  <si>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</si>
  <si>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</si>
  <si>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</si>
  <si>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</si>
  <si>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</si>
  <si>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</si>
  <si>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</si>
  <si>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</si>
  <si>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</si>
  <si>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</si>
  <si>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</si>
  <si>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</si>
  <si>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</si>
  <si>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</si>
  <si>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</si>
  <si>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</si>
  <si>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</si>
  <si>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</si>
  <si>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</si>
  <si>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</si>
  <si>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</si>
  <si>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</si>
  <si>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</si>
  <si>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</si>
  <si>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</si>
  <si>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</si>
  <si>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</si>
  <si>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</si>
  <si>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</si>
  <si>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</si>
  <si>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</si>
  <si>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</si>
  <si>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</si>
  <si>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</si>
  <si>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</si>
  <si>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</si>
  <si>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</si>
  <si>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</si>
  <si>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</si>
  <si>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</si>
  <si>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</si>
  <si>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</si>
  <si>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</si>
  <si>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</si>
  <si>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</si>
  <si>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</si>
  <si>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</si>
  <si>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</si>
  <si>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</si>
  <si>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</si>
  <si>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</si>
  <si>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</si>
  <si>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</si>
  <si>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</si>
  <si>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</si>
  <si>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</si>
  <si>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</si>
  <si>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</si>
  <si>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</si>
  <si>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</si>
  <si>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</si>
  <si>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</si>
  <si>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</si>
  <si>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</si>
  <si>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</si>
  <si>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</si>
  <si>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</si>
  <si>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</si>
  <si>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</si>
  <si>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</si>
  <si>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</si>
  <si>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</si>
  <si>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</si>
  <si>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</si>
  <si>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</si>
  <si>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</si>
  <si>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</si>
  <si>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</si>
  <si>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</si>
  <si>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</si>
  <si>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</si>
  <si>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</si>
  <si>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</si>
  <si>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</si>
  <si>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</si>
  <si>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</si>
  <si>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</si>
  <si>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</si>
  <si>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</si>
  <si>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</si>
  <si>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</si>
  <si>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</si>
  <si>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</si>
  <si>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</si>
  <si>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</si>
  <si>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</si>
  <si>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</si>
  <si>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</si>
  <si>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</si>
  <si>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</si>
  <si>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</si>
  <si>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</si>
  <si>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</si>
  <si>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</si>
  <si>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</si>
  <si>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</si>
  <si>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</si>
  <si>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</si>
  <si>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</si>
  <si>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</si>
  <si>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</si>
  <si>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</si>
  <si>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</si>
  <si>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</si>
  <si>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</si>
  <si>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</si>
  <si>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</si>
  <si>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</si>
  <si>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</si>
  <si>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</si>
  <si>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</si>
  <si>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</si>
  <si>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</si>
  <si>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</si>
  <si>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</si>
  <si>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</si>
  <si>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</si>
  <si>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</si>
  <si>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</si>
  <si>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</si>
  <si>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</si>
  <si>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</si>
  <si>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</si>
  <si>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</si>
  <si>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</si>
  <si>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</si>
  <si>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</si>
  <si>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</si>
  <si>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</si>
  <si>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</si>
  <si>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</si>
  <si>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</si>
  <si>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</si>
  <si>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</si>
  <si>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</si>
  <si>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</si>
  <si>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</si>
  <si>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</si>
  <si>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</si>
  <si>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</si>
  <si>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</si>
  <si>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</si>
  <si>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</si>
  <si>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</si>
  <si>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</si>
  <si>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</si>
  <si>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</si>
  <si>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</si>
  <si>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</si>
  <si>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</si>
  <si>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</si>
  <si>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</si>
  <si>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</si>
  <si>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</si>
  <si>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</si>
  <si>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</si>
  <si>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</si>
  <si>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</si>
  <si>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</si>
  <si>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</si>
  <si>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</si>
  <si>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</si>
  <si>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</si>
  <si>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</si>
  <si>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</si>
  <si>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</si>
  <si>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</si>
  <si>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</si>
  <si>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</si>
  <si>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</si>
  <si>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</si>
  <si>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</si>
  <si>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</si>
  <si>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</si>
  <si>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</si>
  <si>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</si>
  <si>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</si>
  <si>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</si>
  <si>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</si>
  <si>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</si>
  <si>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</si>
  <si>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</si>
  <si>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</si>
  <si>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</si>
  <si>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</si>
  <si>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</si>
  <si>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</si>
  <si>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</si>
  <si>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</si>
  <si>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</si>
  <si>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</si>
  <si>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</si>
  <si>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</si>
  <si>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</si>
  <si>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</si>
  <si>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</si>
  <si>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</si>
  <si>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</si>
  <si>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</si>
  <si>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</si>
  <si>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</si>
  <si>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</si>
  <si>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</si>
  <si>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</si>
  <si>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</si>
  <si>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</si>
  <si>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</si>
  <si>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</si>
  <si>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</si>
  <si>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</si>
  <si>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</si>
  <si>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</si>
  <si>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</si>
  <si>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</si>
  <si>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</si>
  <si>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</si>
  <si>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</si>
  <si>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</si>
  <si>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</si>
  <si>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</si>
  <si>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</si>
  <si>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</si>
  <si>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</si>
  <si>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</si>
  <si>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</si>
  <si>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</si>
  <si>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</si>
  <si>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</si>
  <si>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</si>
  <si>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</si>
  <si>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</si>
  <si>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</si>
  <si>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</si>
  <si>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</si>
  <si>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</si>
  <si>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</si>
  <si>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</si>
  <si>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</si>
  <si>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</si>
  <si>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</si>
  <si>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</si>
  <si>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</si>
  <si>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</si>
  <si>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</si>
  <si>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</si>
  <si>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</si>
  <si>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</si>
  <si>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</si>
  <si>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</si>
  <si>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</si>
  <si>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</si>
  <si>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</si>
  <si>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</si>
  <si>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</si>
  <si>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</si>
  <si>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</si>
  <si>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</si>
  <si>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</si>
  <si>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</si>
  <si>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</si>
  <si>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</si>
  <si>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</si>
  <si>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</si>
  <si>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</si>
  <si>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</si>
  <si>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</si>
  <si>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</si>
  <si>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</si>
  <si>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</si>
  <si>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</si>
  <si>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</si>
  <si>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</si>
  <si>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</si>
  <si>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</si>
  <si>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</si>
  <si>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</si>
  <si>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</si>
  <si>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</si>
  <si>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</si>
  <si>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</si>
  <si>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</si>
  <si>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</si>
  <si>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</si>
  <si>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</si>
  <si>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</si>
  <si>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</si>
  <si>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</si>
  <si>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</si>
  <si>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</si>
  <si>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</si>
  <si>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</si>
  <si>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</si>
  <si>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</si>
  <si>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</si>
  <si>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</si>
  <si>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</si>
  <si>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</si>
  <si>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</si>
  <si>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</si>
  <si>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</si>
  <si>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</si>
  <si>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</si>
  <si>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</si>
  <si>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</si>
  <si>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</si>
  <si>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</si>
  <si>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</si>
  <si>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</si>
  <si>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</si>
  <si>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</si>
  <si>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</si>
  <si>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</si>
  <si>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</si>
  <si>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</si>
  <si>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</si>
  <si>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</si>
  <si>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</si>
  <si>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</si>
  <si>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</si>
  <si>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</si>
  <si>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</si>
  <si>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</si>
  <si>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</si>
  <si>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</si>
  <si>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</si>
  <si>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</si>
  <si>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</si>
  <si>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</si>
  <si>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</si>
  <si>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</si>
  <si>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</si>
  <si>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</si>
  <si>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</si>
  <si>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</si>
  <si>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</si>
  <si>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</si>
  <si>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</si>
  <si>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</si>
  <si>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</si>
  <si>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</si>
  <si>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</si>
  <si>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</si>
  <si>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</si>
  <si>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</si>
  <si>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</si>
  <si>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</si>
  <si>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</si>
  <si>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</si>
  <si>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</si>
  <si>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</si>
  <si>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</si>
  <si>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</si>
  <si>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</si>
  <si>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</si>
  <si>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</si>
  <si>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</si>
  <si>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</si>
  <si>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</si>
  <si>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</si>
  <si>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</si>
  <si>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</si>
  <si>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</si>
  <si>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</si>
  <si>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</si>
  <si>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</si>
  <si>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</si>
  <si>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</si>
  <si>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</si>
  <si>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</si>
  <si>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</si>
  <si>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</si>
  <si>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</si>
  <si>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</si>
  <si>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</si>
  <si>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</si>
  <si>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</si>
  <si>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</si>
  <si>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</si>
  <si>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</si>
  <si>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</si>
  <si>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</si>
  <si>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</si>
  <si>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</si>
  <si>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</si>
  <si>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</si>
  <si>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</si>
  <si>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</si>
  <si>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</si>
  <si>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</si>
  <si>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</si>
  <si>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</si>
  <si>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</si>
  <si>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</si>
  <si>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</si>
  <si>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</si>
  <si>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</si>
  <si>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</si>
  <si>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</si>
  <si>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</si>
  <si>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</si>
  <si>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</si>
  <si>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</si>
  <si>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</si>
  <si>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</si>
  <si>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</si>
  <si>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</si>
  <si>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</si>
  <si>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</si>
  <si>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</si>
  <si>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</si>
  <si>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</si>
  <si>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</si>
  <si>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</si>
  <si>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</si>
  <si>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</si>
  <si>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</si>
  <si>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</si>
  <si>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</si>
  <si>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</si>
  <si>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</si>
  <si>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</si>
  <si>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</si>
  <si>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</si>
  <si>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</si>
  <si>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</si>
  <si>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</si>
  <si>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</si>
  <si>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</si>
  <si>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</si>
  <si>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</si>
  <si>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</si>
  <si>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</si>
  <si>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</si>
  <si>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</si>
  <si>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</si>
  <si>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</si>
  <si>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</si>
  <si>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</si>
  <si>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</si>
  <si>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</si>
  <si>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</si>
  <si>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</si>
  <si>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</si>
  <si>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</si>
  <si>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</si>
  <si>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</si>
  <si>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</si>
  <si>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</si>
  <si>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</si>
  <si>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</si>
  <si>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</si>
  <si>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</si>
  <si>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</si>
  <si>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</si>
  <si>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</si>
  <si>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</si>
  <si>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</si>
  <si>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</si>
  <si>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</si>
  <si>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</si>
  <si>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</si>
  <si>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</si>
  <si>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</si>
  <si>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</si>
  <si>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</si>
  <si>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</si>
  <si>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</si>
  <si>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</si>
  <si>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</si>
  <si>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</si>
  <si>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</si>
  <si>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</si>
  <si>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</si>
  <si>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</si>
  <si>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</si>
  <si>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</si>
  <si>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</si>
  <si>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</si>
  <si>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</si>
  <si>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</si>
  <si>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</si>
  <si>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</si>
  <si>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</si>
  <si>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</si>
  <si>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</si>
  <si>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</si>
  <si>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</si>
  <si>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</si>
  <si>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</si>
  <si>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</si>
  <si>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</si>
  <si>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</si>
  <si>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</si>
  <si>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</si>
  <si>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</si>
  <si>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</si>
  <si>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</si>
  <si>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</si>
  <si>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</si>
  <si>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</si>
  <si>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</si>
  <si>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</si>
  <si>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</si>
  <si>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</si>
  <si>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</si>
  <si>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</si>
  <si>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</si>
  <si>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</si>
  <si>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</si>
  <si>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</si>
  <si>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</si>
  <si>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</si>
  <si>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</si>
  <si>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</si>
  <si>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</si>
  <si>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</si>
  <si>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</si>
  <si>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</si>
  <si>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</si>
  <si>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</si>
  <si>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</si>
  <si>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</si>
  <si>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</si>
  <si>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</si>
  <si>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</si>
  <si>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</si>
  <si>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</si>
  <si>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</si>
  <si>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</si>
  <si>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</si>
  <si>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</si>
  <si>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</si>
  <si>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</si>
  <si>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</si>
  <si>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</si>
  <si>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</si>
  <si>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</si>
  <si>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</si>
  <si>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</si>
  <si>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</si>
  <si>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</si>
  <si>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</si>
  <si>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</si>
  <si>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</si>
  <si>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</si>
  <si>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</si>
  <si>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</si>
  <si>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</si>
  <si>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</si>
  <si>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</si>
  <si>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</si>
  <si>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</si>
  <si>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</si>
  <si>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</si>
  <si>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</si>
  <si>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</si>
  <si>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</si>
  <si>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</si>
  <si>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</si>
  <si>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</si>
  <si>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</si>
  <si>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</si>
  <si>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</si>
  <si>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</si>
  <si>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</si>
  <si>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</si>
  <si>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</si>
  <si>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</si>
  <si>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</si>
  <si>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</si>
  <si>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</si>
  <si>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</si>
  <si>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</si>
  <si>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</si>
  <si>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</si>
  <si>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</si>
  <si>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</si>
  <si>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</si>
  <si>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</si>
  <si>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</si>
  <si>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</si>
  <si>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</si>
  <si>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</si>
  <si>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</si>
  <si>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</si>
  <si>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</si>
  <si>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</si>
  <si>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</si>
  <si>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</si>
  <si>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</si>
  <si>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</si>
  <si>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</si>
  <si>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</si>
  <si>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</si>
  <si>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</si>
  <si>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</si>
  <si>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</si>
  <si>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</si>
  <si>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</si>
  <si>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</si>
  <si>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</si>
  <si>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</si>
  <si>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</si>
  <si>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</si>
  <si>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</si>
  <si>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</si>
  <si>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</si>
  <si>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</si>
  <si>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</si>
  <si>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</si>
  <si>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</si>
  <si>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</si>
  <si>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</si>
  <si>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</si>
  <si>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</si>
  <si>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</si>
  <si>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</si>
  <si>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</si>
  <si>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</si>
  <si>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</si>
  <si>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</si>
  <si>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</si>
  <si>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</si>
  <si>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</si>
  <si>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</si>
  <si>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</si>
  <si>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</si>
  <si>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</si>
  <si>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</si>
  <si>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</si>
  <si>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</si>
  <si>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</si>
  <si>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</si>
  <si>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</si>
  <si>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</si>
  <si>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</si>
  <si>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</si>
  <si>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</si>
  <si>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</si>
  <si>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</si>
  <si>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</si>
  <si>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</si>
  <si>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</si>
  <si>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</si>
  <si>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</si>
  <si>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</si>
  <si>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</si>
  <si>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</si>
  <si>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</si>
  <si>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</si>
  <si>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</si>
  <si>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</si>
  <si>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</si>
  <si>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</si>
  <si>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</si>
  <si>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</si>
  <si>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</si>
  <si>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</si>
  <si>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</si>
  <si>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</si>
  <si>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</si>
  <si>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</si>
  <si>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</si>
  <si>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</si>
  <si>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</si>
  <si>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</si>
  <si>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</si>
  <si>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</si>
  <si>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</si>
  <si>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</si>
  <si>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</si>
  <si>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</si>
  <si>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</si>
  <si>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</si>
  <si>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</si>
  <si>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</si>
  <si>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</si>
  <si>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</si>
  <si>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</si>
  <si>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</si>
  <si>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</si>
  <si>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</si>
  <si>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</si>
  <si>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</si>
  <si>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</si>
  <si>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</si>
  <si>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</si>
  <si>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</si>
  <si>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</si>
  <si>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</si>
  <si>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</si>
  <si>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</si>
  <si>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</si>
  <si>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</si>
  <si>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</si>
  <si>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</si>
  <si>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</si>
  <si>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</si>
  <si>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</si>
  <si>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</si>
  <si>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</si>
  <si>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</si>
  <si>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</si>
  <si>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</si>
  <si>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</si>
  <si>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</si>
  <si>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</si>
  <si>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</si>
  <si>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</si>
  <si>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</si>
  <si>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</si>
  <si>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</si>
  <si>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</si>
  <si>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</si>
  <si>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</si>
  <si>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</si>
  <si>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</si>
  <si>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</si>
  <si>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</si>
  <si>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</si>
  <si>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</si>
  <si>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</si>
  <si>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</si>
  <si>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</si>
  <si>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</si>
  <si>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</si>
  <si>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</si>
  <si>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</si>
  <si>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</si>
  <si>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</si>
  <si>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</si>
  <si>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</si>
  <si>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</si>
  <si>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</si>
  <si>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</si>
  <si>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</si>
  <si>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</si>
  <si>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</si>
  <si>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</si>
  <si>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</si>
  <si>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</si>
  <si>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</si>
  <si>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</si>
  <si>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</si>
  <si>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</si>
  <si>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</si>
  <si>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</si>
  <si>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</si>
  <si>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</si>
  <si>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</si>
  <si>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</si>
  <si>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</si>
  <si>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</si>
  <si>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</si>
  <si>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</si>
  <si>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</si>
  <si>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</si>
  <si>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</si>
  <si>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</si>
  <si>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</si>
  <si>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</si>
  <si>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</si>
  <si>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</si>
  <si>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</si>
  <si>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</si>
  <si>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</si>
  <si>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</si>
  <si>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</si>
  <si>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</si>
  <si>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</si>
  <si>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</si>
  <si>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</si>
  <si>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</si>
  <si>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</si>
  <si>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</si>
  <si>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</si>
  <si>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</si>
  <si>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</si>
  <si>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</si>
  <si>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</si>
  <si>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</si>
  <si>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</si>
  <si>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</si>
  <si>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</si>
  <si>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</si>
  <si>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</si>
  <si>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</si>
  <si>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</si>
  <si>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</si>
  <si>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</si>
  <si>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</si>
  <si>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</si>
  <si>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</si>
  <si>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</si>
  <si>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</si>
  <si>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</si>
  <si>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</si>
  <si>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</si>
  <si>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</si>
  <si>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</si>
  <si>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</si>
  <si>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</si>
  <si>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</si>
  <si>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</si>
  <si>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</si>
  <si>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</si>
  <si>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</si>
  <si>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</si>
  <si>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</si>
  <si>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</si>
  <si>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</si>
  <si>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</si>
  <si>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</si>
  <si>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</si>
  <si>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</si>
  <si>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</si>
  <si>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</si>
  <si>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</si>
  <si>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</si>
  <si>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</si>
  <si>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</si>
  <si>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</si>
  <si>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</si>
  <si>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</si>
  <si>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</si>
  <si>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</si>
  <si>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</si>
  <si>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</si>
  <si>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</si>
  <si>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</si>
  <si>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</si>
  <si>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</si>
  <si>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</si>
  <si>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</si>
  <si>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</si>
  <si>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</si>
  <si>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</si>
  <si>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</si>
  <si>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</si>
  <si>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</si>
  <si>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</si>
  <si>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</si>
  <si>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</si>
  <si>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</si>
  <si>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</si>
  <si>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</si>
  <si>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</si>
  <si>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</si>
  <si>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</si>
  <si>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</si>
  <si>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</si>
  <si>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</si>
  <si>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</si>
  <si>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</si>
  <si>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</si>
  <si>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</si>
  <si>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</si>
  <si>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</si>
  <si>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</si>
  <si>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</si>
  <si>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</si>
  <si>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</si>
  <si>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</si>
  <si>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</si>
  <si>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</si>
  <si>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</si>
  <si>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</si>
  <si>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</si>
  <si>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</si>
  <si>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</si>
  <si>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</si>
  <si>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</si>
  <si>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</si>
  <si>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</si>
  <si>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</si>
  <si>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</si>
  <si>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</si>
  <si>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</si>
  <si>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</si>
  <si>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</si>
  <si>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</si>
  <si>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</si>
  <si>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</si>
  <si>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</si>
  <si>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</si>
  <si>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</si>
  <si>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</si>
  <si>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</si>
  <si>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</si>
  <si>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</si>
  <si>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</si>
  <si>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</si>
  <si>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</si>
  <si>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</si>
  <si>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</si>
  <si>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</si>
  <si>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</si>
  <si>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</si>
  <si>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</si>
  <si>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</si>
  <si>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</si>
  <si>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</si>
  <si>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</si>
  <si>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</si>
  <si>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</si>
  <si>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</si>
  <si>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</si>
  <si>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</si>
  <si>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</si>
  <si>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</si>
  <si>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</si>
  <si>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</si>
  <si>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</si>
  <si>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</si>
  <si>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</si>
  <si>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</si>
  <si>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</si>
  <si>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</si>
  <si>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</si>
  <si>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</si>
  <si>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</si>
  <si>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</si>
  <si>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</si>
  <si>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</si>
  <si>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</si>
  <si>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</si>
  <si>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</si>
  <si>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</si>
  <si>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</si>
  <si>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</si>
  <si>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</si>
  <si>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</si>
  <si>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</si>
  <si>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</si>
  <si>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</si>
  <si>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</si>
  <si>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</si>
  <si>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</si>
  <si>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</si>
  <si>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</si>
  <si>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</si>
  <si>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</si>
  <si>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</si>
  <si>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</si>
  <si>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</si>
  <si>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</si>
  <si>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</si>
  <si>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</si>
  <si>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</si>
  <si>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</si>
  <si>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</si>
  <si>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</si>
  <si>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</si>
  <si>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</si>
  <si>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</si>
  <si>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</si>
  <si>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</si>
  <si>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</si>
  <si>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</si>
  <si>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</si>
  <si>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</si>
  <si>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</si>
  <si>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</si>
  <si>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</si>
  <si>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</si>
  <si>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</si>
  <si>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</si>
  <si>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</si>
  <si>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</si>
  <si>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</si>
  <si>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</si>
  <si>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</si>
  <si>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</si>
  <si>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</si>
  <si>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</si>
  <si>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</si>
  <si>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</si>
  <si>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</si>
  <si>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</si>
  <si>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</si>
  <si>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</si>
  <si>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</si>
  <si>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</si>
  <si>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</si>
  <si>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</si>
  <si>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</si>
  <si>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</si>
  <si>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</si>
  <si>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</si>
  <si>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</si>
  <si>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</si>
  <si>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</si>
  <si>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</si>
  <si>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</si>
  <si>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</si>
  <si>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</si>
  <si>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</si>
  <si>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</si>
  <si>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</si>
  <si>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</si>
  <si>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</si>
  <si>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</si>
  <si>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</si>
  <si>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</si>
  <si>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</si>
  <si>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</si>
  <si>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</si>
  <si>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</si>
  <si>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</si>
  <si>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</si>
  <si>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</si>
  <si>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</si>
  <si>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</si>
  <si>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</si>
  <si>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</si>
  <si>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</si>
  <si>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</si>
  <si>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</si>
  <si>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</si>
  <si>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</si>
  <si>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</si>
  <si>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</si>
  <si>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</si>
  <si>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</si>
  <si>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</si>
  <si>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</si>
  <si>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</si>
  <si>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</si>
  <si>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</si>
  <si>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</si>
  <si>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</si>
  <si>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</si>
  <si>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</si>
  <si>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</si>
  <si>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</si>
  <si>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</si>
  <si>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</si>
  <si>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</si>
  <si>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</si>
  <si>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</si>
  <si>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</si>
  <si>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</si>
  <si>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</si>
  <si>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</si>
  <si>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</si>
  <si>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</si>
  <si>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</si>
  <si>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</si>
  <si>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</si>
  <si>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</si>
  <si>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</si>
  <si>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</si>
  <si>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</si>
  <si>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</si>
  <si>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</si>
  <si>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</si>
  <si>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</si>
  <si>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</si>
  <si>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</si>
  <si>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</si>
  <si>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</si>
  <si>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</si>
  <si>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</si>
  <si>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</si>
  <si>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</si>
  <si>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</si>
  <si>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</si>
  <si>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</si>
  <si>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</si>
  <si>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</si>
  <si>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</si>
  <si>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</si>
  <si>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</si>
  <si>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</si>
  <si>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</si>
  <si>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</si>
  <si>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</si>
  <si>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</si>
  <si>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</si>
  <si>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</si>
  <si>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</si>
  <si>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</si>
  <si>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</si>
  <si>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</si>
  <si>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</si>
  <si>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</si>
  <si>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</si>
  <si>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</si>
  <si>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</si>
  <si>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</si>
  <si>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</si>
  <si>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</si>
  <si>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</si>
  <si>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</si>
  <si>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</si>
  <si>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</si>
  <si>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</si>
  <si>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</si>
  <si>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</si>
  <si>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</si>
  <si>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</si>
  <si>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</si>
  <si>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</si>
  <si>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</si>
  <si>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</si>
  <si>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</si>
  <si>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</si>
  <si>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</si>
  <si>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</si>
  <si>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</si>
  <si>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</si>
  <si>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</si>
  <si>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</si>
  <si>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</si>
  <si>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</si>
  <si>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</si>
  <si>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</si>
  <si>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</si>
  <si>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</si>
  <si>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</si>
  <si>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</si>
  <si>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</si>
  <si>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</si>
  <si>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</si>
  <si>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</si>
  <si>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</si>
  <si>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</si>
  <si>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</si>
  <si>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</si>
  <si>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</si>
  <si>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</si>
  <si>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</si>
  <si>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</si>
  <si>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</si>
  <si>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</si>
  <si>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</si>
  <si>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</si>
  <si>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</si>
  <si>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</si>
  <si>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</si>
  <si>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</si>
  <si>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</si>
  <si>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</si>
  <si>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</si>
  <si>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</si>
  <si>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</si>
  <si>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</si>
  <si>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</si>
  <si>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</si>
  <si>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</si>
  <si>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</si>
  <si>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</si>
  <si>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</si>
  <si>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</si>
  <si>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</si>
  <si>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</si>
  <si>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</si>
  <si>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</si>
  <si>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</si>
  <si>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</si>
  <si>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</si>
  <si>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</si>
  <si>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</si>
  <si>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</si>
  <si>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</si>
  <si>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</si>
  <si>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</si>
  <si>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</si>
  <si>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</si>
  <si>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</si>
  <si>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</si>
  <si>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</si>
  <si>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</si>
  <si>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</si>
  <si>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</si>
  <si>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</si>
  <si>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</si>
  <si>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</si>
  <si>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</si>
  <si>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</si>
  <si>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</si>
  <si>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</si>
  <si>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</si>
  <si>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</si>
  <si>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</si>
  <si>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</si>
  <si>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</si>
  <si>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</si>
  <si>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</si>
  <si>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</si>
  <si>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</si>
  <si>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</si>
  <si>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</si>
  <si>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</si>
  <si>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</si>
  <si>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405</t>
  </si>
  <si>
    <t>ADMINISTRADORA COLOMBIANA DE PENSIONES-COLPENSIONES</t>
  </si>
  <si>
    <t>1700</t>
  </si>
  <si>
    <t>AGENCIA DE DESARROLLO RURAL</t>
  </si>
  <si>
    <t>ADR</t>
  </si>
  <si>
    <t>113</t>
  </si>
  <si>
    <t xml:space="preserve">AGENCIA LOGISTICA DE LAS FUERZAS MILITARES </t>
  </si>
  <si>
    <t>Agencia Logistica</t>
  </si>
  <si>
    <t>391</t>
  </si>
  <si>
    <t>AGENCIA NACIONAL DE CONTRATACION PUBLICA-COLOMBIA COMPRA EFICIENTE</t>
  </si>
  <si>
    <t>COMPRA EFICIENTE</t>
  </si>
  <si>
    <t>504</t>
  </si>
  <si>
    <t>AGENCIA NACIONAL DE DEFENSA JURIDICA DEL ESTADO</t>
  </si>
  <si>
    <t>ANDJE</t>
  </si>
  <si>
    <t>179</t>
  </si>
  <si>
    <t>AGENCIA NACIONAL DE HIDROCARBUROS - ANH</t>
  </si>
  <si>
    <t>AHN</t>
  </si>
  <si>
    <t>245</t>
  </si>
  <si>
    <t>AGENCIA NACIONAL DE INFRAESTRUCTURA - ANI</t>
  </si>
  <si>
    <t>ANI</t>
  </si>
  <si>
    <t>422</t>
  </si>
  <si>
    <t>AGENCIA NACIONAL DE MINERIA</t>
  </si>
  <si>
    <t>ANM</t>
  </si>
  <si>
    <t>1772</t>
  </si>
  <si>
    <t>AGENCIA NACIONAL DE RENOVACIÓN DEL TERRITORIO</t>
  </si>
  <si>
    <t>ART</t>
  </si>
  <si>
    <t>1699</t>
  </si>
  <si>
    <t>AGENCIA NACIONAL DE TIERRAS</t>
  </si>
  <si>
    <t>ANT</t>
  </si>
  <si>
    <t>397</t>
  </si>
  <si>
    <t>AGENCIA NACIONAL PARA LA SUPERACION DE LA POBREZA EXTREMA-ANSPE</t>
  </si>
  <si>
    <t>ANSPE</t>
  </si>
  <si>
    <t>421</t>
  </si>
  <si>
    <t>AGENCIA PARA LA REINCORPORACIÓN Y LA NORMALIZACIÓN</t>
  </si>
  <si>
    <t>ARN</t>
  </si>
  <si>
    <t>420</t>
  </si>
  <si>
    <t>AGENCIA PRESIDENCIAL DE COOPERACION INTERNACIONAL DE COLOMBIA-APC-COLOMBIA</t>
  </si>
  <si>
    <t>APC</t>
  </si>
  <si>
    <t>54</t>
  </si>
  <si>
    <t>ALMACENES GENERALES DE DEPOSITO ALMAGRARIO S.A.</t>
  </si>
  <si>
    <t>ALMAGRARIO</t>
  </si>
  <si>
    <t>108</t>
  </si>
  <si>
    <t>ARCHIVO GENERAL DE LA NACIÓN</t>
  </si>
  <si>
    <t>ARCHIVO</t>
  </si>
  <si>
    <t>162</t>
  </si>
  <si>
    <t>ARTESANÍAS DE COLOMBIA S.A.</t>
  </si>
  <si>
    <t>Artesanias</t>
  </si>
  <si>
    <t>197</t>
  </si>
  <si>
    <t>AUDITORIA GENERAL DE LA REPUBLICA</t>
  </si>
  <si>
    <t>Auditoria</t>
  </si>
  <si>
    <t>384</t>
  </si>
  <si>
    <t>AUTORIDAD NACIONAL DE ACUICULTURA Y PESCA-AUNAP</t>
  </si>
  <si>
    <t>AUNAP</t>
  </si>
  <si>
    <t>387</t>
  </si>
  <si>
    <t>AUTORIDAD NACIONAL DE LICENCIAS AMBIENTALES-ANLA</t>
  </si>
  <si>
    <t>ANLA</t>
  </si>
  <si>
    <t>436</t>
  </si>
  <si>
    <t xml:space="preserve">AUTORIDAD NACIONAL DE TELEVISION </t>
  </si>
  <si>
    <t>ANTV</t>
  </si>
  <si>
    <t>55</t>
  </si>
  <si>
    <t xml:space="preserve">BANCO AGRARIO DE COLOMBIA </t>
  </si>
  <si>
    <t>Banagrario</t>
  </si>
  <si>
    <t>163</t>
  </si>
  <si>
    <t>BANCO DE COMERCIO EXTERIOR DE  COLOMBIA S.A. - BANCOLDEX</t>
  </si>
  <si>
    <t>BANCOLDEX</t>
  </si>
  <si>
    <t>435</t>
  </si>
  <si>
    <t>BANCO DE LA REPUBLICA</t>
  </si>
  <si>
    <t>Banrep</t>
  </si>
  <si>
    <t>554</t>
  </si>
  <si>
    <t>CAJA DE COMPENSACION FAMILIAR CAMPESINA</t>
  </si>
  <si>
    <t>Caja campesina</t>
  </si>
  <si>
    <t>114</t>
  </si>
  <si>
    <t>CAJA DE RETIRO DE LAS FUERZAS MILITARES</t>
  </si>
  <si>
    <t>CREMIL</t>
  </si>
  <si>
    <t>115</t>
  </si>
  <si>
    <t>CAJA DE SUELDOS DE RETIRO DE LA POLICÍA NACIONAL</t>
  </si>
  <si>
    <t>CASUR</t>
  </si>
  <si>
    <t>116</t>
  </si>
  <si>
    <t>CAJA PROMOTORA DE VIVIENDA MILITAR Y DE POLICIA -CAPROVIMPO- CAJAHONOR</t>
  </si>
  <si>
    <t>CAPROVIMPO</t>
  </si>
  <si>
    <t>235</t>
  </si>
  <si>
    <t xml:space="preserve">CÁMARA DE REPRESENTANTES </t>
  </si>
  <si>
    <t>Camara</t>
  </si>
  <si>
    <t>326</t>
  </si>
  <si>
    <t xml:space="preserve">CANAL REGIONAL DE TELEVISIÓN ANDINA  - TEVEANDINA  </t>
  </si>
  <si>
    <t>TEVEANDINA</t>
  </si>
  <si>
    <t>453</t>
  </si>
  <si>
    <t>CANAL REGIONAL DE TELEVISION DEL CARIBE LTDA</t>
  </si>
  <si>
    <t>Telecaribe</t>
  </si>
  <si>
    <t>532</t>
  </si>
  <si>
    <t>CENIT TRANSPORTE Y LOGISTICA DE HIDROCARBUROS S.A.S</t>
  </si>
  <si>
    <t>CENIT</t>
  </si>
  <si>
    <t>CENTRAL DE ABASTOS DE BUCARAMANGA</t>
  </si>
  <si>
    <t>Abastos Bucaramanga</t>
  </si>
  <si>
    <t>152</t>
  </si>
  <si>
    <t>CENTRAL DE INVERSIONES CISA</t>
  </si>
  <si>
    <t>CISA</t>
  </si>
  <si>
    <t>CENTRAL HIDROELECTRICA DE CALDAS (CHEC)</t>
  </si>
  <si>
    <t>CHEC</t>
  </si>
  <si>
    <t>184</t>
  </si>
  <si>
    <t>CENTRALES ELECTRICAS DE NARIÑO</t>
  </si>
  <si>
    <t>Electricas Nariño</t>
  </si>
  <si>
    <t>310</t>
  </si>
  <si>
    <t>CENTRALES ELECTRICAS DEL CAUCA S.A.-E.S.P.- CEDELCA</t>
  </si>
  <si>
    <t>CEDELCA</t>
  </si>
  <si>
    <t>396</t>
  </si>
  <si>
    <t>CENTRO DE MEMORIA HISTORICA</t>
  </si>
  <si>
    <t>Memoria</t>
  </si>
  <si>
    <t>215</t>
  </si>
  <si>
    <t>CENTRO DERMATOLOGICO FEDERICO LLERAS ACOSTA EMPRESA SOCIAL DEL ESTADO</t>
  </si>
  <si>
    <t>Dermatologico</t>
  </si>
  <si>
    <t>117</t>
  </si>
  <si>
    <t>CLUB MILITAR DE OFICIALES</t>
  </si>
  <si>
    <t>Clubmil oficiales</t>
  </si>
  <si>
    <t>65</t>
  </si>
  <si>
    <t>COMISION DE REGULACION DE AGUA POTABLE Y SANEAMIENTO BASICO - CRA</t>
  </si>
  <si>
    <t>CRA</t>
  </si>
  <si>
    <t>239</t>
  </si>
  <si>
    <t>COMISION DE REGULACION DE COMUNICACIONES - CRC</t>
  </si>
  <si>
    <t>CRC</t>
  </si>
  <si>
    <t>185</t>
  </si>
  <si>
    <t>COMISIÓN DE REGULACIÓN DE ENERGÍA Y GAS - CREG</t>
  </si>
  <si>
    <t>CREG</t>
  </si>
  <si>
    <t>204</t>
  </si>
  <si>
    <t>COMISION NACIONAL DEL SERVICIO CIVIL - CNSC</t>
  </si>
  <si>
    <t>CNSC</t>
  </si>
  <si>
    <t>336</t>
  </si>
  <si>
    <t xml:space="preserve">COMPAÑIA DE EXPERTOS EN MERCADO S.A - XM S.A - FILIAL ISA </t>
  </si>
  <si>
    <t>XM</t>
  </si>
  <si>
    <t>536</t>
  </si>
  <si>
    <t xml:space="preserve">COMPUTADORES PARA EDUCAR </t>
  </si>
  <si>
    <t>Computadores</t>
  </si>
  <si>
    <t>437</t>
  </si>
  <si>
    <t>CONSEJO NACIONAL ELECTORAL</t>
  </si>
  <si>
    <t>CNE</t>
  </si>
  <si>
    <t>1633</t>
  </si>
  <si>
    <t>CONSEJO PROFESIONAL NACIONAL DE ARQUITECTURA Y SUS PROFESIONALES AUXILIARES</t>
  </si>
  <si>
    <t>CPNAA</t>
  </si>
  <si>
    <t>131</t>
  </si>
  <si>
    <t>CONSEJO PROFESIONAL NACIONAL DE INGENIERÍA - COPNIA</t>
  </si>
  <si>
    <t>COPNIA</t>
  </si>
  <si>
    <t>199</t>
  </si>
  <si>
    <t>CONTRALORIA GENERAL DE LA REPUBLICA</t>
  </si>
  <si>
    <t>Contraloria</t>
  </si>
  <si>
    <t>75</t>
  </si>
  <si>
    <t>CORPORACIÓN AUTÓNOMA REGIONAL DE BOYACÁ - CORPOBOYACA</t>
  </si>
  <si>
    <t>CORPOBOYACA</t>
  </si>
  <si>
    <t>76</t>
  </si>
  <si>
    <t>CORPORACIÓN AUTÓNOMA REGIONAL DE CALDAS - CORPOCALDAS</t>
  </si>
  <si>
    <t>CORPOCALDAS</t>
  </si>
  <si>
    <t>77</t>
  </si>
  <si>
    <t>CORPORACION AUTONOMA REGIONAL DE CHIVOR - CORPOCHIVOR</t>
  </si>
  <si>
    <t>CORPOCHIVOR</t>
  </si>
  <si>
    <t>78</t>
  </si>
  <si>
    <t>CORPORACIÓN AUTÓNOMA REGIONAL DE CUNDINAMARCA - CAR</t>
  </si>
  <si>
    <t>CAR</t>
  </si>
  <si>
    <t>79</t>
  </si>
  <si>
    <t>CORPORACIÓN AUTÓNOMA REGIONAL DE LA FRONTERA NORORIENTAL - CORPONOR</t>
  </si>
  <si>
    <t>CORPONOR</t>
  </si>
  <si>
    <t>80</t>
  </si>
  <si>
    <t>CORPORACION AUTONOMA REGIONAL DE LA GUAJIRA - CORPOGUAJIRA</t>
  </si>
  <si>
    <t>CORPOGUAJIRA</t>
  </si>
  <si>
    <t>81</t>
  </si>
  <si>
    <t>CORPORACIÓN AUTÓNOMA REGIONAL DE LA ORINOQUIA - CORPORINOQUIA</t>
  </si>
  <si>
    <t>CORPORINOQUIA</t>
  </si>
  <si>
    <t>82</t>
  </si>
  <si>
    <t>CORPORACIÓN AUTÓNOMA REGIONAL DE LAS CUENCAS DE LOS RIOS NEGRO Y NARE – CORNARE</t>
  </si>
  <si>
    <t>CORNARE</t>
  </si>
  <si>
    <t>84</t>
  </si>
  <si>
    <t>CORPORACION AUTONOMA REGIONAL DE LOS VALLES DEL SINU Y DEL SAN JORGE - CVS</t>
  </si>
  <si>
    <t>CVS</t>
  </si>
  <si>
    <t>85</t>
  </si>
  <si>
    <t>CORPORACIÓN AUTÓNOMA REGIONAL DE NARIÑO - CORPONARIÑO</t>
  </si>
  <si>
    <t>CORPONARIÑO</t>
  </si>
  <si>
    <t>101</t>
  </si>
  <si>
    <t>CORPORACIÓN AUTÓNOMA REGIONAL DE RISARALDA - CARDER</t>
  </si>
  <si>
    <t>CARDER</t>
  </si>
  <si>
    <t>102</t>
  </si>
  <si>
    <t>CORPORACIÓN AUTÓNOMA REGIONAL DE SANTANDER - CAS</t>
  </si>
  <si>
    <t>CAS</t>
  </si>
  <si>
    <t>86</t>
  </si>
  <si>
    <t>CORPORACIÓN AUTÓNOMA REGIONAL DEL ALTO MAGDALENA - CAM</t>
  </si>
  <si>
    <t>CAM</t>
  </si>
  <si>
    <t>284</t>
  </si>
  <si>
    <t>CORPORACION AUTONOMA REGIONAL DEL ATLANTICO- CRA</t>
  </si>
  <si>
    <t>Corporacion CRA</t>
  </si>
  <si>
    <t>83</t>
  </si>
  <si>
    <t>CORPORACIÓN AUTÓNOMA REGIONAL DEL CANAL DEL DIQUE - CARDIQUE</t>
  </si>
  <si>
    <t>CARDIQUE</t>
  </si>
  <si>
    <t>87</t>
  </si>
  <si>
    <t>CORPORACIÓN AUTÓNOMA REGIONAL DEL CAUCA - CRC</t>
  </si>
  <si>
    <t>Corporacion CRC</t>
  </si>
  <si>
    <t>103</t>
  </si>
  <si>
    <t>CORPORACIÓN AUTÓNOMA REGIONAL DEL CENTRO DE ANTIOQUIA - CORANTIOQUIA</t>
  </si>
  <si>
    <t>CORANTIOQUIA</t>
  </si>
  <si>
    <t>288</t>
  </si>
  <si>
    <t>CORPORACION AUTONOMA REGIONAL DEL CESAR - CORPOCESAR</t>
  </si>
  <si>
    <t>CORPOCESAR</t>
  </si>
  <si>
    <t>89</t>
  </si>
  <si>
    <t>CORPORACION AUTONOMA REGIONAL DEL GUAVIO - CORPOGUAVIO</t>
  </si>
  <si>
    <t>CORPOGUAVIO</t>
  </si>
  <si>
    <t>90</t>
  </si>
  <si>
    <t>CORPORACION AUTONOMA REGIONAL DEL MAGDALENA - CORPAMAG</t>
  </si>
  <si>
    <t>CORPAMAG</t>
  </si>
  <si>
    <t>98</t>
  </si>
  <si>
    <t>CORPORACIÓN AUTÓNOMA REGIONAL DEL QUINDÍO - CRQ</t>
  </si>
  <si>
    <t>CRQ</t>
  </si>
  <si>
    <t>91</t>
  </si>
  <si>
    <t xml:space="preserve">CORPORACIÓN AUTÓNOMA REGIONAL DEL RIO GRANDE DE LA MAGDALENA - CORMAGDALENA </t>
  </si>
  <si>
    <t xml:space="preserve">CORMAGDALENA </t>
  </si>
  <si>
    <t>92</t>
  </si>
  <si>
    <t>CORPORACION AUTONOMA REGIONAL DEL SUCRE - CARSUCRE</t>
  </si>
  <si>
    <t>CARSUCRE</t>
  </si>
  <si>
    <t>289</t>
  </si>
  <si>
    <t>CORPORACION AUTONOMA REGIONAL DEL SUR DE BOLIVAR - CSB</t>
  </si>
  <si>
    <t>CSB</t>
  </si>
  <si>
    <t>93</t>
  </si>
  <si>
    <t>CORPORACIÓN AUTÓNOMA REGIONAL DEL TOLIMA - CORTOLIMA</t>
  </si>
  <si>
    <t>CORTOLIMA</t>
  </si>
  <si>
    <t>285</t>
  </si>
  <si>
    <t>CORPORACION AUTONOMA REGIONAL DEL VALLE DEL CAUCA -CVC</t>
  </si>
  <si>
    <t>Corporacion CVC</t>
  </si>
  <si>
    <t>106</t>
  </si>
  <si>
    <t>CORPORACIÓN AUTÓNOMA REGIONAL PARA EL DESARROLLO SOSTENIBLE DEL CHOCO - CODECHOCÓ</t>
  </si>
  <si>
    <t>CODECHOCÓ</t>
  </si>
  <si>
    <t>94</t>
  </si>
  <si>
    <t>CORPORACIÓN AUTÓNOMA REGIONAL PARA LA DEFENSA DE LA MESETA DE BUCARAMANGA - CDMB</t>
  </si>
  <si>
    <t>CDMB</t>
  </si>
  <si>
    <t>465</t>
  </si>
  <si>
    <t>CORPORACION COLOMBIANA DE INVESTIGACION AGROPECUARIA</t>
  </si>
  <si>
    <t>AGROSAVIA</t>
  </si>
  <si>
    <t>59</t>
  </si>
  <si>
    <t>CORPORACION DE ABASTOS DE BOGOTA</t>
  </si>
  <si>
    <t>Corabastos</t>
  </si>
  <si>
    <t>Corporación de Alta Tecnología para la Defensa -CODALTEC</t>
  </si>
  <si>
    <t>CODALTEC</t>
  </si>
  <si>
    <t>461</t>
  </si>
  <si>
    <t>CORPORACION DE CIENCIA Y TECNOLOGIA PARA EL DESARROLLO DE LA INDUSTRIA NAVAL MARITIMA Y FLUVIAL -COTECMAR-</t>
  </si>
  <si>
    <t>COTECMAR</t>
  </si>
  <si>
    <t>118</t>
  </si>
  <si>
    <t>CORPORACION DE LA INDUSTRIA AERONAUTICA COLOMBIANA S.A CIAC S.A</t>
  </si>
  <si>
    <t>CORPOAERONAUTICA</t>
  </si>
  <si>
    <t>176</t>
  </si>
  <si>
    <t>CORPORACION NACIONAL PARA LA RECONSTRUCCION DEL RIO PAEZ Y ZONAS ALEDAÑAS NASA KIWE</t>
  </si>
  <si>
    <t>NASA KIWE</t>
  </si>
  <si>
    <t>97</t>
  </si>
  <si>
    <t>CORPORACIÓN PARA EL DESARROLLO SOSTENIBLE DE LA MOJANA Y EL SAN JORGE - CORPOMOJANA</t>
  </si>
  <si>
    <t>CORPOMOJANA</t>
  </si>
  <si>
    <t>95</t>
  </si>
  <si>
    <t>CORPORACION PARA EL DESARROLLO SOSTENIBLE DEL ARCHIPIELAGO DE SAN ANDRES PROVIDENCIA Y SANTA CATALINA - CORALINA</t>
  </si>
  <si>
    <t>CORALINA</t>
  </si>
  <si>
    <t>96</t>
  </si>
  <si>
    <t>CORPORACIÓN PARA EL DESARROLLO SOSTENIBLE DEL ÁREA DE MANEJO ESPECIAL LA MACARENA - CORMACARENA</t>
  </si>
  <si>
    <t>CORMACARENA</t>
  </si>
  <si>
    <t>104</t>
  </si>
  <si>
    <t>CORPORACIÓN PARA EL DESARROLLO SOSTENIBLE DEL NORTE Y ORIENTE AMAZONICO - CDA</t>
  </si>
  <si>
    <t>CDA</t>
  </si>
  <si>
    <t>107</t>
  </si>
  <si>
    <t>CORPORACION PARA EL DESARROLLO SOSTENIBLE DEL SUR DE LA AMAZONIA - CORPOAMAZONIA</t>
  </si>
  <si>
    <t>CORPOAMAZONIA</t>
  </si>
  <si>
    <t>99</t>
  </si>
  <si>
    <t>CORPORACIÓN PARA EL DESARROLLO SOSTENIBLE DEL URABÁ - CORPOURABA</t>
  </si>
  <si>
    <t>CORPOURABA</t>
  </si>
  <si>
    <t>120</t>
  </si>
  <si>
    <t>DEFENSA CIVIL COLOMBIANA</t>
  </si>
  <si>
    <t>Defensa civil</t>
  </si>
  <si>
    <t>200</t>
  </si>
  <si>
    <t>DEFENSORIA DEL PUEBLO</t>
  </si>
  <si>
    <t>Defensoria</t>
  </si>
  <si>
    <t>111</t>
  </si>
  <si>
    <t>DEPARTAMENTO ADMINISTRATIVO  DEL DEPORTE, LA RECREACIÓN, LA ACTIVIDAD FÍSICA Y EL APROVECHAMIENTO DEL TIEMPO LIBRE - COLDEPORTES</t>
  </si>
  <si>
    <t>COLDEPORTES</t>
  </si>
  <si>
    <t>297</t>
  </si>
  <si>
    <t>DEPARTAMENTO ADMINISTRATIVO DE CIENCIA, TECNOLOGIA E INNOVACION -COLCIENCIAS-</t>
  </si>
  <si>
    <t>COLCIENCIAS</t>
  </si>
  <si>
    <t>150</t>
  </si>
  <si>
    <t>DEPARTAMENTO ADMINISTRATIVO DE LA FUNCIÓN PÚBLICA</t>
  </si>
  <si>
    <t>DAFP</t>
  </si>
  <si>
    <t>210</t>
  </si>
  <si>
    <t>DEPARTAMENTO ADMINISTRATIVO DE LA PRESIDENCIA DE LA REPUBLICA</t>
  </si>
  <si>
    <t>DAPRE</t>
  </si>
  <si>
    <t>148</t>
  </si>
  <si>
    <t>DEPARTAMENTO ADMINISTRATIVO NACIONAL DE ESTADÍSTICA - DANE Y FONDO ROTATORIO DEL DEPARTAMENTO ADMINISTRATIVO NACIONAL DE ESTADISTICA - FONDANE</t>
  </si>
  <si>
    <t>DANE-FONDANE</t>
  </si>
  <si>
    <t>394</t>
  </si>
  <si>
    <t>DEPARTAMENTO ADMINISTRATIVO PARA LA PROSPERIDAD SOCIAL</t>
  </si>
  <si>
    <t>DPS</t>
  </si>
  <si>
    <t>205</t>
  </si>
  <si>
    <t>DEPARTAMENTO NACIONAL DE PLANEACIÓN - DNP</t>
  </si>
  <si>
    <t>DNP</t>
  </si>
  <si>
    <t>426</t>
  </si>
  <si>
    <t>DIRECCIÓN EJECUTIVA DE ADMINISTRACIÓN JUDICIAL</t>
  </si>
  <si>
    <t>DEAJ</t>
  </si>
  <si>
    <t>1634</t>
  </si>
  <si>
    <t>DIRECCION NACIONAL DE BOMBEROS</t>
  </si>
  <si>
    <t>DNBC</t>
  </si>
  <si>
    <t>172</t>
  </si>
  <si>
    <t>DIRECCIÓN NACIONAL DE DERECHO DE AUTOR</t>
  </si>
  <si>
    <t>Dautor</t>
  </si>
  <si>
    <t>424</t>
  </si>
  <si>
    <t>DIRECCION NACIONAL DE INTELIGENCIA</t>
  </si>
  <si>
    <t>DNI</t>
  </si>
  <si>
    <t>411</t>
  </si>
  <si>
    <t>E.I.C.E ADMINISTRADORA DEL MONOPOLIO RENTISTICO DE LOS JUEGOS DE SUERTE Y AZAR</t>
  </si>
  <si>
    <t>Monopolio</t>
  </si>
  <si>
    <t>476</t>
  </si>
  <si>
    <t>ELECTRIFICADORA DE SANTANDER S.A. E.S.P. - ESSA</t>
  </si>
  <si>
    <t>ESSA</t>
  </si>
  <si>
    <t>186</t>
  </si>
  <si>
    <t>ELECTRIFICADORA DEL CAQUETA</t>
  </si>
  <si>
    <t>Electricaqueta</t>
  </si>
  <si>
    <t>478</t>
  </si>
  <si>
    <t>ELECTRIFICADORA DEL HUILA S.A. - E.S.P.</t>
  </si>
  <si>
    <t>Electrihuila</t>
  </si>
  <si>
    <t>335</t>
  </si>
  <si>
    <t>ELECTRIFICADORA DEL META S.A. E.S.P EMSA</t>
  </si>
  <si>
    <t>EMSA</t>
  </si>
  <si>
    <t>188</t>
  </si>
  <si>
    <t>EMPRESA COLOMBIANA DE PETRÓLEOS - ECOPETROL</t>
  </si>
  <si>
    <t>ECOPETROL</t>
  </si>
  <si>
    <t>67</t>
  </si>
  <si>
    <t>EMPRESA COLOMBIANA DE PRODUCTOS VETERINARIOS (VECOL)</t>
  </si>
  <si>
    <t>VECOL</t>
  </si>
  <si>
    <t>471</t>
  </si>
  <si>
    <t>EMPRESA DE ENERGIA DEL ARCHIPIELAGO DE SAN ANDRES, PROVIDENCIA Y SANTA CATALINA S.A. E.S.P.</t>
  </si>
  <si>
    <t>Energia San Andres</t>
  </si>
  <si>
    <t>482</t>
  </si>
  <si>
    <t>EMPRESA DE ENERGIA ELECTRICA DEL AMAZONAS S.A. E.S.P.</t>
  </si>
  <si>
    <t>Electriamazonia</t>
  </si>
  <si>
    <t>535</t>
  </si>
  <si>
    <t>EMPRESA DE TELECOMUNICACIONES DE BUCARAMANGA S.A. E.S.P. - TELEBUCARAMANGA</t>
  </si>
  <si>
    <t>TELEBUCARAMANGA</t>
  </si>
  <si>
    <t>472</t>
  </si>
  <si>
    <t>EMPRESA DISTRIBUIDORA DEL PACIFICO S.A. E.S.P.</t>
  </si>
  <si>
    <t>EDP</t>
  </si>
  <si>
    <t>418</t>
  </si>
  <si>
    <t>EMPRESA NACIONAL DE RENOVACION Y DESARROLLO URBANO VIRGILIO BARCO VARGAS-SAS</t>
  </si>
  <si>
    <t>Renovacion</t>
  </si>
  <si>
    <t>473</t>
  </si>
  <si>
    <t>EMPRESA PUBLICA DE ALCANTARILLADO DE SANTANDER S.A. E.S.P.</t>
  </si>
  <si>
    <t>EPAS</t>
  </si>
  <si>
    <t>484</t>
  </si>
  <si>
    <t>EMPRESA URRA S.A. E.S.P.</t>
  </si>
  <si>
    <t>Urra</t>
  </si>
  <si>
    <t>151</t>
  </si>
  <si>
    <t>ESCUELA SUPERIOR DE ADMINISTRACIÓN PÚBLICA - ESAP</t>
  </si>
  <si>
    <t>ESAP</t>
  </si>
  <si>
    <t>56</t>
  </si>
  <si>
    <t>FIDUCIARIA AGRARIA S.A. - FIDUAGRARIA</t>
  </si>
  <si>
    <t>FIDUAGRARIA</t>
  </si>
  <si>
    <t>164</t>
  </si>
  <si>
    <t>FIDUCIARIA COLOMBIANA DE COMERCIO EXTERIOR S.A. - FIDUCOLDEX</t>
  </si>
  <si>
    <t>FIDUCOLDEX</t>
  </si>
  <si>
    <t>154</t>
  </si>
  <si>
    <t>FIDUCIARIA LA PREVISORA S.A. - FIDUPREVISORA</t>
  </si>
  <si>
    <t>FIDUPREVISORA</t>
  </si>
  <si>
    <t>190</t>
  </si>
  <si>
    <t>FINANCIERA DE DESARROLLO NACIONAL -FDN-</t>
  </si>
  <si>
    <t>FDN</t>
  </si>
  <si>
    <t>155</t>
  </si>
  <si>
    <t>FINANCIERA DE DESARROLLO TERRITORIAL S.A. - FINDETER</t>
  </si>
  <si>
    <t>FINDETER</t>
  </si>
  <si>
    <t>232</t>
  </si>
  <si>
    <t>FISCALIA GENERAL DE LA NACION</t>
  </si>
  <si>
    <t>FGN</t>
  </si>
  <si>
    <t>438</t>
  </si>
  <si>
    <t>FONDO ADAPTACION</t>
  </si>
  <si>
    <t>Adaptacion</t>
  </si>
  <si>
    <t>201</t>
  </si>
  <si>
    <t>FONDO DE BIENESTAR SOCIAL DE LA CONTRALORIA GENERAL DE LA REPUBLICA</t>
  </si>
  <si>
    <t>Fondo Contraloria</t>
  </si>
  <si>
    <t>132</t>
  </si>
  <si>
    <t>FONDO DE DESARROLLO DE LA EDUCACIÓN SUPERIOR - FODESEP</t>
  </si>
  <si>
    <t>FODESEP</t>
  </si>
  <si>
    <t>495</t>
  </si>
  <si>
    <t>FONDO DE FOMENTO DE LA ECONOMIA SOLIDARIA - FONES</t>
  </si>
  <si>
    <t>FONES</t>
  </si>
  <si>
    <t>156</t>
  </si>
  <si>
    <t>FONDO DE GARANTÍAS DE ENTIDADES COOPERATIVAS - FOGACOOP</t>
  </si>
  <si>
    <t>FOGACOOP</t>
  </si>
  <si>
    <t>165</t>
  </si>
  <si>
    <t>FONDO DE GARANTÍAS DE INSTITUCIONES FINANCIERAS – FOGAFIN</t>
  </si>
  <si>
    <t>FOGAFIN</t>
  </si>
  <si>
    <t>217</t>
  </si>
  <si>
    <t>FONDO DE PASIVO SOCIAL DE FERROCARRILES NACIONALES DE COLOMBIA</t>
  </si>
  <si>
    <t>Ferrocarriles</t>
  </si>
  <si>
    <t>218</t>
  </si>
  <si>
    <t>FONDO DE PREVISIÓN SOCIAL DEL CONGRESO DE LA  REPUBLICA – FONPRECON</t>
  </si>
  <si>
    <t>FONPRECON</t>
  </si>
  <si>
    <t>206</t>
  </si>
  <si>
    <t>FONDO FINANCIERO DE PROYECTOS DE DESARROLLO - FONADE</t>
  </si>
  <si>
    <t>FONADE</t>
  </si>
  <si>
    <t>306</t>
  </si>
  <si>
    <t>FONDO NACIONAL AMBIENTAL</t>
  </si>
  <si>
    <t>Fondo ambiental</t>
  </si>
  <si>
    <t>66</t>
  </si>
  <si>
    <t>FONDO NACIONAL DE AHORRO – FNA</t>
  </si>
  <si>
    <t>FNA</t>
  </si>
  <si>
    <t>166</t>
  </si>
  <si>
    <t>FONDO NACIONAL DE GARANTÍAS S.A.</t>
  </si>
  <si>
    <t>FNG</t>
  </si>
  <si>
    <t>307</t>
  </si>
  <si>
    <t>FONDO NACIONAL DE VIVIENDA - FONVIVIENDA</t>
  </si>
  <si>
    <t>FONVIVIENDA</t>
  </si>
  <si>
    <t>61</t>
  </si>
  <si>
    <t>FONDO PARA EL FINANCIAMIENTO DEL SECTOR AGROPECUARIO (FINAGRO)</t>
  </si>
  <si>
    <t>FINAGRO</t>
  </si>
  <si>
    <t>121</t>
  </si>
  <si>
    <t>FONDO ROTATORIO DE LA POLICIA NACIONAL</t>
  </si>
  <si>
    <t>Rotatorio PONAL</t>
  </si>
  <si>
    <t>317</t>
  </si>
  <si>
    <t>FONDO ROTATORIO DE LA REGISTRADURIA NACIONAL DEL ESTADO CIVIL</t>
  </si>
  <si>
    <t>Fondo Registraduria</t>
  </si>
  <si>
    <t>448</t>
  </si>
  <si>
    <t>FONDO SOCIAL DE VIVIENDA DE LA REGISTRADURIA NACIONAL DEL ESTADO CIVIL</t>
  </si>
  <si>
    <t>FSV</t>
  </si>
  <si>
    <t>191</t>
  </si>
  <si>
    <t>GENERADORA Y COMERCIALIZADORA DEL CARIBE S.A E.S.P - GECELCA</t>
  </si>
  <si>
    <t>GECELCA</t>
  </si>
  <si>
    <t>474</t>
  </si>
  <si>
    <t>GESTION ENERGETICA S.A. E.S.P.</t>
  </si>
  <si>
    <t>GE</t>
  </si>
  <si>
    <t>122</t>
  </si>
  <si>
    <t>HOSPITAL MILITAR CENTRAL</t>
  </si>
  <si>
    <t>HMC</t>
  </si>
  <si>
    <t>173</t>
  </si>
  <si>
    <t>IMPRENTA NACIONAL DE COLOMBIA</t>
  </si>
  <si>
    <t>Imprenta</t>
  </si>
  <si>
    <t>119</t>
  </si>
  <si>
    <t xml:space="preserve">INDUSTRIA MILITAR </t>
  </si>
  <si>
    <t>INDUMIL</t>
  </si>
  <si>
    <t>490</t>
  </si>
  <si>
    <t>INSTITUTO AMAZÓNICO DE INVESTIGACIONES CIENTIFICAS</t>
  </si>
  <si>
    <t>IAIC</t>
  </si>
  <si>
    <t>109</t>
  </si>
  <si>
    <t xml:space="preserve">INSTITUTO CARO Y CUERVO </t>
  </si>
  <si>
    <t>ICC</t>
  </si>
  <si>
    <t>57</t>
  </si>
  <si>
    <t>INSTITUTO COLOMBIANO AGROPECUARIO – ICA</t>
  </si>
  <si>
    <t>ICA</t>
  </si>
  <si>
    <t>110</t>
  </si>
  <si>
    <t>INSTITUTO COLOMBIANO DE ANTROPOLOGIA E HISTORIA</t>
  </si>
  <si>
    <t>ICANH</t>
  </si>
  <si>
    <t>219</t>
  </si>
  <si>
    <t>INSTITUTO COLOMBIANO DE BIENESTAR FAMILIAR</t>
  </si>
  <si>
    <t>ICBF</t>
  </si>
  <si>
    <t>134</t>
  </si>
  <si>
    <t xml:space="preserve">INSTITUTO COLOMBIANO DE CREDITO Y ESTUDIOS TECNICOS EN EL EXTERIOR - ICETEX </t>
  </si>
  <si>
    <t xml:space="preserve">ICETEX </t>
  </si>
  <si>
    <t>135</t>
  </si>
  <si>
    <t>INSTITUTO COLOMBIANO PARA LA EVALUACIÓN DE LA EDUCACIÓN  – ICFES</t>
  </si>
  <si>
    <t>ICFES</t>
  </si>
  <si>
    <t>123</t>
  </si>
  <si>
    <t>INSTITUTO DE CASAS FISCALES DEL EJÉRCITO</t>
  </si>
  <si>
    <t>CASAS FISCALES</t>
  </si>
  <si>
    <t>143</t>
  </si>
  <si>
    <t>INSTITUTO DE EDUCACION TECNICA PROFESIONAL DE ROLDANILLO VALLE –INTEP-</t>
  </si>
  <si>
    <t>INTEP</t>
  </si>
  <si>
    <t>64</t>
  </si>
  <si>
    <t>INSTITUTO DE HIDROLOGÍA, METEOROLOGÍA Y ESTUDIOS AMBIENTALES (IDEAM)</t>
  </si>
  <si>
    <t>IDEAM</t>
  </si>
  <si>
    <t>491</t>
  </si>
  <si>
    <t>INSTITUTO DE INVESTIGACIONES AMBIENTALES DEL PACIFICO JOHN VON NEWMANN</t>
  </si>
  <si>
    <t>VON NEWMANN</t>
  </si>
  <si>
    <t>72</t>
  </si>
  <si>
    <t>INSTITUTO DE INVESTIGACIONES DE RECURSOS BIOLÓGICOS ALEXANDER VON HUMBOLDT</t>
  </si>
  <si>
    <t>VON HUMBOLDT</t>
  </si>
  <si>
    <t>193</t>
  </si>
  <si>
    <t>INSTITUTO DE PLANIFICACIÓN Y PROMOCIÓN DE SOLUCIONES ENERGÉTICAS PARA LAS ZONAS NO INTERCONECTADAS – IPSE</t>
  </si>
  <si>
    <t>IPSE</t>
  </si>
  <si>
    <t>149</t>
  </si>
  <si>
    <t>INSTITUTO GEOGRÁFICO AGUSTÍN CODAZZI - IGAC</t>
  </si>
  <si>
    <t>IGAC</t>
  </si>
  <si>
    <t>222</t>
  </si>
  <si>
    <t>INSTITUTO NACIONAL DE SALUD</t>
  </si>
  <si>
    <t>INS</t>
  </si>
  <si>
    <t>221</t>
  </si>
  <si>
    <t>INSTITUTO NACIONAL DE CANCEROLOGÍA, EMPRESA SOCIAL DEL ESTADO</t>
  </si>
  <si>
    <t>Cancerologico</t>
  </si>
  <si>
    <t>137</t>
  </si>
  <si>
    <t>INSTITUTO NACIONAL DE FORMACIÓN TÉCNICA PROFESIONAL DE SAN ANDRES Y PROVIDENCIA (INFOTEP)</t>
  </si>
  <si>
    <t>Instituto San Andres</t>
  </si>
  <si>
    <t>141</t>
  </si>
  <si>
    <t>INSTITUTO NACIONAL DE FORMACION TÉCNICA PROFESIONAL DE SAN JUAN DEL CESAR (INFOTEP)</t>
  </si>
  <si>
    <t>INFOTEP</t>
  </si>
  <si>
    <t>233</t>
  </si>
  <si>
    <t>INSTITUTO NACIONAL DE MEDICINA LEGAL Y CIENCIAS FORENSES</t>
  </si>
  <si>
    <t>Medicina Legal</t>
  </si>
  <si>
    <t>246</t>
  </si>
  <si>
    <t>INSTITUTO NACIONAL DE VIAS - INVIAS</t>
  </si>
  <si>
    <t>INVIAS</t>
  </si>
  <si>
    <t>223</t>
  </si>
  <si>
    <t>INSTITUTO NACIONAL DE VIGILANCIA DE MEDICAMENTOS Y ALIMENTOS - INVIMA</t>
  </si>
  <si>
    <t>INVIMA</t>
  </si>
  <si>
    <t>138</t>
  </si>
  <si>
    <t>INSTITUTO NACIONAL PARA CIEGOS – INCI</t>
  </si>
  <si>
    <t>INCI</t>
  </si>
  <si>
    <t>139</t>
  </si>
  <si>
    <t>INSTITUTO NACIONAL PARA SORDOS - INSOR</t>
  </si>
  <si>
    <t>INSOR</t>
  </si>
  <si>
    <t>174</t>
  </si>
  <si>
    <t>INSTITUTO NACIONAL PENITENCIARIO Y CARCELARIO - INPEC</t>
  </si>
  <si>
    <t>INPEC</t>
  </si>
  <si>
    <t>145</t>
  </si>
  <si>
    <t xml:space="preserve">INSTITUTO TÉCNICO CENTRAL </t>
  </si>
  <si>
    <t>ITC</t>
  </si>
  <si>
    <t>142</t>
  </si>
  <si>
    <t>INSTITUTO TECNICO NACIONAL DE COMERCIO SIMON RODRIGUEZ</t>
  </si>
  <si>
    <t>Instituto comercio</t>
  </si>
  <si>
    <t>146</t>
  </si>
  <si>
    <t>INSTITUTO TOLIMENSE DE FORMACIÓN TÉCNICA PROFESIONAL</t>
  </si>
  <si>
    <t>ITFIP</t>
  </si>
  <si>
    <t>557</t>
  </si>
  <si>
    <t>INTERCOLOMBIA S.A. E.S.P.</t>
  </si>
  <si>
    <t>INTERCOLOMBIA</t>
  </si>
  <si>
    <t>194</t>
  </si>
  <si>
    <t>INTERCONEXION ELECTRICA S.A. E.S.P - ISA</t>
  </si>
  <si>
    <t>ISA</t>
  </si>
  <si>
    <t>338</t>
  </si>
  <si>
    <t xml:space="preserve">INTERNEXA S.A </t>
  </si>
  <si>
    <t>INTERNEXA</t>
  </si>
  <si>
    <t>2921</t>
  </si>
  <si>
    <t>JURISDICCION PARA LA PAZ</t>
  </si>
  <si>
    <t>JEP</t>
  </si>
  <si>
    <t>157</t>
  </si>
  <si>
    <t>LA PREVISORA S.A. COMPAÑÍA DE SEGUROS</t>
  </si>
  <si>
    <t>Previsora</t>
  </si>
  <si>
    <t>330</t>
  </si>
  <si>
    <t>LEASING BANCOLDEX S.A.   (Arco Grupo Bancoldex)</t>
  </si>
  <si>
    <t>Leasing</t>
  </si>
  <si>
    <t>440</t>
  </si>
  <si>
    <t>METROTEL S.A. E.S.P. (Metrotel Redes S.A.)</t>
  </si>
  <si>
    <t>METROTEL</t>
  </si>
  <si>
    <t>63</t>
  </si>
  <si>
    <t>MINISTERIO DE AGRICULTURA Y DESARROLLO RURAL</t>
  </si>
  <si>
    <t>MinAgricultura</t>
  </si>
  <si>
    <t>386</t>
  </si>
  <si>
    <t>MINISTERIO DE AMBIENTE Y DESARROLLO SOSTENIBLE y FONAM</t>
  </si>
  <si>
    <t>MinAmbiente-FONAM</t>
  </si>
  <si>
    <t>169</t>
  </si>
  <si>
    <t>MINISTERIO DE COMERCIO INDUSTRIA Y TURISMO</t>
  </si>
  <si>
    <t>MinComercio</t>
  </si>
  <si>
    <t>112</t>
  </si>
  <si>
    <t>MINISTERIO DE CULTURA</t>
  </si>
  <si>
    <t>Mincultura</t>
  </si>
  <si>
    <t>124</t>
  </si>
  <si>
    <t>MINISTERIO DE DEFENSA NACIONAL</t>
  </si>
  <si>
    <t>MinDefensa</t>
  </si>
  <si>
    <t>147</t>
  </si>
  <si>
    <t>MINISTERIO DE EDUCACIÓN NACIONAL</t>
  </si>
  <si>
    <t>MinEducacion</t>
  </si>
  <si>
    <t>348</t>
  </si>
  <si>
    <t>MINISTERIO DE HACIENDA Y CRÉDITO PÚBLICO</t>
  </si>
  <si>
    <t>MinHacienda</t>
  </si>
  <si>
    <t>415</t>
  </si>
  <si>
    <t>MINISTERIO DE JUSTICIA Y EL DERECHO</t>
  </si>
  <si>
    <t>MinJusticia</t>
  </si>
  <si>
    <t>196</t>
  </si>
  <si>
    <t>MINISTERIO DE MINAS Y ENERGÍA</t>
  </si>
  <si>
    <t>MinMinas</t>
  </si>
  <si>
    <t>237</t>
  </si>
  <si>
    <t>MINISTERIO DE RELACIONES EXTERIORES Y FONDO ROTATORIO DEL MINISTERIO DE RELACIONES EXTERIORES</t>
  </si>
  <si>
    <t>Cancilleria-Fondo</t>
  </si>
  <si>
    <t>401</t>
  </si>
  <si>
    <t>MINISTERIO DE SALUD Y PROTECCION SOCIAL</t>
  </si>
  <si>
    <t>MinSalud</t>
  </si>
  <si>
    <t>242</t>
  </si>
  <si>
    <t xml:space="preserve">MINISTERIO DE TECNOLOGIAS DE LA INFORMACION Y LAS COMUNICACIONES Y FONDO DE TECNOLOGIAS DE LA INFORMACION Y LAS COMUNICACIONES </t>
  </si>
  <si>
    <t>MinTic-Fondo</t>
  </si>
  <si>
    <t>403</t>
  </si>
  <si>
    <t>MINISTERIO DE TRABAJO</t>
  </si>
  <si>
    <t>MinTrabajo</t>
  </si>
  <si>
    <t>247</t>
  </si>
  <si>
    <t xml:space="preserve">MINISTERIO DE TRANSPORTE </t>
  </si>
  <si>
    <t>MinTransporte</t>
  </si>
  <si>
    <t>389</t>
  </si>
  <si>
    <t>MINISTERIO DE VIVIENDA CIUDAD Y TERRITORIO</t>
  </si>
  <si>
    <t>MinVivienda</t>
  </si>
  <si>
    <t>407</t>
  </si>
  <si>
    <t xml:space="preserve">MINISTERIO DEL INTERIOR Y FONDO PARA LA PARTICIPACION Y EL FORTALECIMIENTO DE LA DEMOCRACIA </t>
  </si>
  <si>
    <t>MinInterior-Fondo</t>
  </si>
  <si>
    <t>434</t>
  </si>
  <si>
    <t xml:space="preserve">NUEVA EPS.SA. </t>
  </si>
  <si>
    <t>NUEVA EPS</t>
  </si>
  <si>
    <t>525</t>
  </si>
  <si>
    <t>OLEODUCTO BICENTENARIO DE COLOMBIA S.A.S.</t>
  </si>
  <si>
    <t>Ole bicentenario</t>
  </si>
  <si>
    <t>485</t>
  </si>
  <si>
    <t>OLEODUCTO CENTRAL S.A.</t>
  </si>
  <si>
    <t>Ole central</t>
  </si>
  <si>
    <t>486</t>
  </si>
  <si>
    <t>OLEODUCTO DE COLOMBIA S.A.</t>
  </si>
  <si>
    <t>Ole colombia</t>
  </si>
  <si>
    <t>537</t>
  </si>
  <si>
    <t>OPERACIONES TECNOLÓGICAS Y COMERCIALES S.A.S. - OPTECOM S.A.S</t>
  </si>
  <si>
    <t>OPTECOM</t>
  </si>
  <si>
    <t>74</t>
  </si>
  <si>
    <t>PARQUES NACIONALES NATURALES DE COLOMBIA</t>
  </si>
  <si>
    <t>Parques nacionales</t>
  </si>
  <si>
    <t>125</t>
  </si>
  <si>
    <t xml:space="preserve">POLICÍA NACIONAL </t>
  </si>
  <si>
    <t>PONAL</t>
  </si>
  <si>
    <t>1787</t>
  </si>
  <si>
    <t>POLIPROPILENO DEL CARIBE S.A.</t>
  </si>
  <si>
    <t>PROPILCO</t>
  </si>
  <si>
    <t>158</t>
  </si>
  <si>
    <t>POSITIVA COMPAÑÍA DE SEGUROS S.A.</t>
  </si>
  <si>
    <t>POSITIVA</t>
  </si>
  <si>
    <t>202</t>
  </si>
  <si>
    <t>PROCURADURIA GENERAL DE LA NACION</t>
  </si>
  <si>
    <t>Procuraduria</t>
  </si>
  <si>
    <t>244</t>
  </si>
  <si>
    <t>RADIO TELEVISION NACIONAL DE COLOMBIA - RTVC</t>
  </si>
  <si>
    <t>RTVC</t>
  </si>
  <si>
    <t>487</t>
  </si>
  <si>
    <t>REFINERIA DE CARTAGENA S.A.</t>
  </si>
  <si>
    <t>Refineria</t>
  </si>
  <si>
    <t>203</t>
  </si>
  <si>
    <t>REGISTRADURIA NACIONAL DEL ESTADO CIVIL Y FONDO ROTATORIO DE LA REGISTRADURIA NACIONAL DEL ESTADO CIVIL</t>
  </si>
  <si>
    <t>Registraduria-Fondo</t>
  </si>
  <si>
    <t>225</t>
  </si>
  <si>
    <t>SANATORIO DE AGUA DE DIOS E.S.E.</t>
  </si>
  <si>
    <t>Agua de Dios</t>
  </si>
  <si>
    <t>226</t>
  </si>
  <si>
    <t>SANATORIO DE CONTRATACIÓN E.S.E.</t>
  </si>
  <si>
    <t>Sanatorio</t>
  </si>
  <si>
    <t>234</t>
  </si>
  <si>
    <t>SENADO DE LA REPUBLICA</t>
  </si>
  <si>
    <t>Senado</t>
  </si>
  <si>
    <t>126</t>
  </si>
  <si>
    <t>SERVICIO AEREO A TERRITORIOS NACIONALES - SATENA</t>
  </si>
  <si>
    <t>SATENA</t>
  </si>
  <si>
    <t>192</t>
  </si>
  <si>
    <t>SERVICIO GEOLÓGICO COLOMBIANO</t>
  </si>
  <si>
    <t>SGC</t>
  </si>
  <si>
    <t>227</t>
  </si>
  <si>
    <t>SERVICIO NACIONAL DE APRENDIZAJE -SENA</t>
  </si>
  <si>
    <t>SENA</t>
  </si>
  <si>
    <t>243</t>
  </si>
  <si>
    <t>SERVICIOS POSTALES NACIONALES S.A. 4-72</t>
  </si>
  <si>
    <t>SPN 4-72</t>
  </si>
  <si>
    <t>458</t>
  </si>
  <si>
    <t>SISTEMAS INTELIGENTES EN RED S.A.S.</t>
  </si>
  <si>
    <t>SIR</t>
  </si>
  <si>
    <t>442</t>
  </si>
  <si>
    <t>SOCIEDAD DE ACTIVOS ESPECIALES S.A.S</t>
  </si>
  <si>
    <t>Activos especiales</t>
  </si>
  <si>
    <t>441</t>
  </si>
  <si>
    <t>SOCIEDAD DE TELEVISION DE CALDAS, RISARALDA Y QUINDIO LTDA - TELECAFE LTDA</t>
  </si>
  <si>
    <t>TELECAFE</t>
  </si>
  <si>
    <t>127</t>
  </si>
  <si>
    <t>SOCIEDAD HOTELERA TEQUENDAMA - SHT</t>
  </si>
  <si>
    <t>SHT</t>
  </si>
  <si>
    <t>170</t>
  </si>
  <si>
    <t>SUPERINTENDENCIA DE INDUSTRIA Y COMERCIO</t>
  </si>
  <si>
    <t>Superindustria</t>
  </si>
  <si>
    <t>130</t>
  </si>
  <si>
    <t>SUPERINTENDENCIA DE LA ECONOMÍA SOLIDARIA</t>
  </si>
  <si>
    <t>Supersolidaria</t>
  </si>
  <si>
    <t>175</t>
  </si>
  <si>
    <t>SUPERINTENDENCIA DE NOTARIADO Y REGISTRO</t>
  </si>
  <si>
    <t>Supernotariado</t>
  </si>
  <si>
    <t>248</t>
  </si>
  <si>
    <t>SUPERINTENDENCIA DE PUERTOS Y TRANSPORTE</t>
  </si>
  <si>
    <t>Supertransporte</t>
  </si>
  <si>
    <t>209</t>
  </si>
  <si>
    <t>SUPERINTENDENCIA DE SERVICIOS PÚBLICOS DOMICILIARIOS</t>
  </si>
  <si>
    <t>171</t>
  </si>
  <si>
    <t>SUPERINTENDENCIA DE SOCIEDADES</t>
  </si>
  <si>
    <t>Supersociedades</t>
  </si>
  <si>
    <t>128</t>
  </si>
  <si>
    <t>SUPERINTENDENCIA DE VIGILANCIA Y SEGURIDAD PRIVADA</t>
  </si>
  <si>
    <t>Supervigilancia</t>
  </si>
  <si>
    <t>228</t>
  </si>
  <si>
    <t>SUPERINTENDENCIA DEL SUBSIDIO FAMILIAR</t>
  </si>
  <si>
    <t>Supersubsidio</t>
  </si>
  <si>
    <t>159</t>
  </si>
  <si>
    <t>SUPERINTENDENCIA FINANCIERA DE COLOMBIA</t>
  </si>
  <si>
    <t>Superfinanciera</t>
  </si>
  <si>
    <t>229</t>
  </si>
  <si>
    <t>SUPERINTENDENCIA NACIONAL DE SALUD</t>
  </si>
  <si>
    <t>Supersalud</t>
  </si>
  <si>
    <t>475</t>
  </si>
  <si>
    <t>TRANSELCA S.A. E.S.P.</t>
  </si>
  <si>
    <t>TRANSELCA</t>
  </si>
  <si>
    <t>467</t>
  </si>
  <si>
    <t>U.A.E DE GESTION DE RESTITUCION DE TIERRAS DESPOJADAS</t>
  </si>
  <si>
    <t>Restitucion</t>
  </si>
  <si>
    <t>390</t>
  </si>
  <si>
    <t>U.A.E. AGENCIA NACIONAL DEL ESPECTRO - ANE</t>
  </si>
  <si>
    <t>ANE</t>
  </si>
  <si>
    <t>249</t>
  </si>
  <si>
    <t>U.A.E. DE LA AERONAUTICA CIVIL</t>
  </si>
  <si>
    <t>Aeronautica</t>
  </si>
  <si>
    <t>423</t>
  </si>
  <si>
    <t>U.A.E. INSTITUTO NACIONAL DE METROLOGIA</t>
  </si>
  <si>
    <t>METROLOGIA</t>
  </si>
  <si>
    <t>445</t>
  </si>
  <si>
    <t>U.A.E. JUNTA  CENTRAL DE CONTADORES</t>
  </si>
  <si>
    <t>Contadores</t>
  </si>
  <si>
    <t>534</t>
  </si>
  <si>
    <t>UNIDAD ADMINISTRATIVA ESPECIAL AGENCIA DEL INSPECTOR GENERAL DE TRIBUTOS, RENTAS Y CONTRIBUCIONES PARAFISCALES</t>
  </si>
  <si>
    <t>ITRC</t>
  </si>
  <si>
    <t>323</t>
  </si>
  <si>
    <t xml:space="preserve">UNIDAD ADMINISTRATIVA ESPECIAL CONTADURIA GENERAL DE LA NACION </t>
  </si>
  <si>
    <t>Contaduria</t>
  </si>
  <si>
    <t>433</t>
  </si>
  <si>
    <t>UNIDAD ADMINISTRATIVA ESPECIAL DE GESTION PENSIONAL Y CONTRIBUCIONES PARAFISCALES DE LA PROTECCIÓN SOCIAL - UGPP</t>
  </si>
  <si>
    <t>UGPP</t>
  </si>
  <si>
    <t>161</t>
  </si>
  <si>
    <t>UNIDAD ADMINISTRATIVA ESPECIAL DE INFORMACIÓN Y ANÁLISIS FINANCIERO -UIAF</t>
  </si>
  <si>
    <t>UIAF</t>
  </si>
  <si>
    <t>404</t>
  </si>
  <si>
    <t>UNIDAD ADMINISTRATIVA ESPECIAL DE ORGANIZACIONES SOLIDARIAS</t>
  </si>
  <si>
    <t>Solidarias</t>
  </si>
  <si>
    <t>1676</t>
  </si>
  <si>
    <t xml:space="preserve">UNIDAD ADMINISTRATIVA ESPECIAL DEL SERVICIO PUBLICO DE EMPLEO </t>
  </si>
  <si>
    <t>Empleo</t>
  </si>
  <si>
    <t>309</t>
  </si>
  <si>
    <t>UNIDAD ADMINISTRATIVA ESPECIAL DIRECCION DE IMPUESTOS Y ADUANAS NACIONALES - DIAN</t>
  </si>
  <si>
    <t>409</t>
  </si>
  <si>
    <t>UNIDAD ADMINISTRATIVA ESPECIAL MIGRACION COLOMBIA</t>
  </si>
  <si>
    <t>Migracion</t>
  </si>
  <si>
    <t>398</t>
  </si>
  <si>
    <t>UNIDAD ADMINISTRATIVA ESPECIAL PARA LA CONSOLIDACION TERRITORIAL</t>
  </si>
  <si>
    <t>Consolidacion</t>
  </si>
  <si>
    <t>395</t>
  </si>
  <si>
    <t>UNIDAD DE ATENCION Y REPARACION INTEGRAL A LAS VICTIMAS</t>
  </si>
  <si>
    <t>Victimas</t>
  </si>
  <si>
    <t>195</t>
  </si>
  <si>
    <t>UNIDAD DE PLANEACION MINERO ENERGETICA</t>
  </si>
  <si>
    <t>UPME</t>
  </si>
  <si>
    <t>383</t>
  </si>
  <si>
    <t>UNIDAD DE PLANIFICACION DE TIERRAS RURALES, ADECUACION DE TIERRAS Y USOS AGROPECUARIOS-UPRA</t>
  </si>
  <si>
    <t>Planificacion rural</t>
  </si>
  <si>
    <t>417</t>
  </si>
  <si>
    <t>UNIDAD DE SERVICIOS PENITENCIARIOS Y CARCELARIOS-SPC</t>
  </si>
  <si>
    <t>USPEC</t>
  </si>
  <si>
    <t>408</t>
  </si>
  <si>
    <t>UNIDAD NACIONAL DE PROTECCION</t>
  </si>
  <si>
    <t>UNP</t>
  </si>
  <si>
    <t>419</t>
  </si>
  <si>
    <t>UNIDAD NACIONAL PARA LA GESTION DEL RIESGO DE DESASTRES-UNGRD</t>
  </si>
  <si>
    <t>UNGRD</t>
  </si>
  <si>
    <t>250</t>
  </si>
  <si>
    <t>UNIVERSIDAD COLEGIO MAYOR DE CUNDINAMARCA</t>
  </si>
  <si>
    <t>Unicundinamarca</t>
  </si>
  <si>
    <t>251</t>
  </si>
  <si>
    <t>UNIVERSIDAD DE CALDAS</t>
  </si>
  <si>
    <t>Unicaldas</t>
  </si>
  <si>
    <t>252</t>
  </si>
  <si>
    <t>UNIVERSIDAD DE LA AMAZONIA</t>
  </si>
  <si>
    <t>Uniamazonia</t>
  </si>
  <si>
    <t>253</t>
  </si>
  <si>
    <t>UNIVERSIDAD DE LOS LLANOS</t>
  </si>
  <si>
    <t>Unillanos</t>
  </si>
  <si>
    <t>254</t>
  </si>
  <si>
    <t>UNIVERSIDAD DEL CAUCA</t>
  </si>
  <si>
    <t>Unicauca</t>
  </si>
  <si>
    <t>255</t>
  </si>
  <si>
    <t>UNIVERSIDAD DEL PACIFICO</t>
  </si>
  <si>
    <t>Unipacifico</t>
  </si>
  <si>
    <t>427</t>
  </si>
  <si>
    <t>UNIVERSIDAD DEL VALLE DEL CAUCA</t>
  </si>
  <si>
    <t>Univalle</t>
  </si>
  <si>
    <t>256</t>
  </si>
  <si>
    <t>UNIVERSIDAD MILITAR NUEVA GRANADA</t>
  </si>
  <si>
    <t>Unimilitar</t>
  </si>
  <si>
    <t>258</t>
  </si>
  <si>
    <t>UNIVERSIDAD NACIONAL ABIERTA Y A DISTANCIA - UNAD</t>
  </si>
  <si>
    <t>UNAD</t>
  </si>
  <si>
    <t>278</t>
  </si>
  <si>
    <t>UNIVERSIDAD NACIONAL DE COLOMBIA</t>
  </si>
  <si>
    <t>UNAL</t>
  </si>
  <si>
    <t>468</t>
  </si>
  <si>
    <t>UNIVERSIDAD DE CORDOBA</t>
  </si>
  <si>
    <t>Unicordoba</t>
  </si>
  <si>
    <t>262</t>
  </si>
  <si>
    <t>UNIVERSIDAD PEDAGOGICA NACIONAL</t>
  </si>
  <si>
    <t>Pedagogica</t>
  </si>
  <si>
    <t>260</t>
  </si>
  <si>
    <t>UNIVERSIDAD PEDAGOGICA Y TECNOLOGICA DE COLOMBIA</t>
  </si>
  <si>
    <t>UPTC</t>
  </si>
  <si>
    <t>264</t>
  </si>
  <si>
    <t>UNIVERSIDAD POPULAR DEL CESAR</t>
  </si>
  <si>
    <t>Unicesar</t>
  </si>
  <si>
    <t>261</t>
  </si>
  <si>
    <t>UNIVERSIDAD SURCOLOMBIANA</t>
  </si>
  <si>
    <t>Unisur</t>
  </si>
  <si>
    <t>263</t>
  </si>
  <si>
    <t>UNIVERSIDAD TECNOLÓGICA DE CHOCÓ “DIEGO LUIS CÓRDOBA”</t>
  </si>
  <si>
    <t>Unichoco</t>
  </si>
  <si>
    <t>259</t>
  </si>
  <si>
    <t>UNIVERSIDAD TECNOLOGICA DE PEREIRA</t>
  </si>
  <si>
    <t>Unipereira</t>
  </si>
  <si>
    <t>2989</t>
  </si>
  <si>
    <t>COMPOUNDING AND MASTERBATCHING INDUSTRY LTDA</t>
  </si>
  <si>
    <t>COMAI</t>
  </si>
  <si>
    <t>1783</t>
  </si>
  <si>
    <t>ADMINISTRADORA DE LOS RECURSOS DEL SISTEMA GENERAL DE SEGURIDAD SOCIAL EN SALUD</t>
  </si>
  <si>
    <t>ADRES</t>
  </si>
  <si>
    <t>1770</t>
  </si>
  <si>
    <t>AGENCIA NACIONAL DE SEGURIDAD VIAL</t>
  </si>
  <si>
    <t>ANSV</t>
  </si>
  <si>
    <t>FONRELEXT</t>
  </si>
  <si>
    <t>DIRECCION GENERAL MARITIMA</t>
  </si>
  <si>
    <t>DIMAR</t>
  </si>
  <si>
    <t>ID ENTIDAD</t>
  </si>
  <si>
    <t>ENTIDAD</t>
  </si>
  <si>
    <t>NOM CORTO</t>
  </si>
  <si>
    <t>1521</t>
  </si>
  <si>
    <t>1522</t>
  </si>
  <si>
    <t>1523</t>
  </si>
  <si>
    <t>1524</t>
  </si>
  <si>
    <t>9000</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</si>
  <si>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</si>
  <si>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</si>
  <si>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</si>
  <si>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</si>
  <si>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</si>
  <si>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</si>
  <si>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</si>
  <si>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</si>
  <si>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</si>
  <si>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</si>
  <si>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</si>
  <si>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</si>
  <si>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</si>
  <si>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</si>
  <si>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</si>
  <si>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</si>
  <si>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</si>
  <si>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</si>
  <si>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</si>
  <si>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el mecanismo. Esto no implica que no pueda utilizar varios canales pero deberá señalar el más importante. </t>
    </r>
  </si>
  <si>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</si>
  <si>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</si>
  <si>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</si>
  <si>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</si>
  <si>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</si>
  <si>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</si>
  <si>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</si>
  <si>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</si>
  <si>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</si>
  <si>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</si>
  <si>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</si>
  <si>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</si>
  <si>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</si>
  <si>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</si>
  <si>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</si>
  <si>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</si>
  <si>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</si>
  <si>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</si>
  <si>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</si>
  <si>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</si>
  <si>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</si>
  <si>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</si>
  <si>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</si>
  <si>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</si>
  <si>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</si>
  <si>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</si>
  <si>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</si>
  <si>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</si>
  <si>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</si>
  <si>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</si>
  <si>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</si>
  <si>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</si>
  <si>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</si>
  <si>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</si>
  <si>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</si>
  <si>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</si>
  <si>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</si>
  <si>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</si>
  <si>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</si>
  <si>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</si>
  <si>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</si>
  <si>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</si>
  <si>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</si>
  <si>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</si>
  <si>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</si>
  <si>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</si>
  <si>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</si>
  <si>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</si>
  <si>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</si>
  <si>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</si>
  <si>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</si>
  <si>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</si>
  <si>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</si>
  <si>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</si>
  <si>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</si>
  <si>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</si>
  <si>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</si>
  <si>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</si>
  <si>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</si>
  <si>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</si>
  <si>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</si>
  <si>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</si>
  <si>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</si>
  <si>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</si>
  <si>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</si>
  <si>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</si>
  <si>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</si>
  <si>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</si>
  <si>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</si>
  <si>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</si>
  <si>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</si>
  <si>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</si>
  <si>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</si>
  <si>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</si>
  <si>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</si>
  <si>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</si>
  <si>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</si>
  <si>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</si>
  <si>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</si>
  <si>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</si>
  <si>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</si>
  <si>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</si>
  <si>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t>LA INADECUADA   VIGILANCIA EN LA SUPERVISIÓN DE LOS CONTRATOS QUE SUSCRIBA LA ENTIDAD.</t>
  </si>
  <si>
    <t xml:space="preserve">GERENCIA GENERAL </t>
  </si>
  <si>
    <t xml:space="preserve">COMITÉ DE CAPACITACIONES </t>
  </si>
  <si>
    <t>ACTO ADMINISTRATIVO</t>
  </si>
  <si>
    <t>EMISIÓN DE BOLETINES JURIDICOS</t>
  </si>
  <si>
    <t>CAPACITACIÓN VIRTUAL Y/O PRESENCIAL  A LOS FUNCIONARIOS QUE EJERZAN LA SUPERVISIÓN EN LA ENTIDAD</t>
  </si>
  <si>
    <t>Teniendo en cuenta el bajo nivel de litigiosidad de la Entidad, ARTESANIAS DE COLOMBIA S.A  prioriza  el proceso laboral 11001310503420170077900  adelantado en su contra dado que el  impacto económico (respecto a la cuantificación de las pretensiones) y  administrativo al que se vería avocada la Entidad, frente a una pérdida de la Demanda. Es necesario señalar que  la Entidad debe prevenir cualquier tipo de litigios que se puedan presentar en su contra relacionados con la configuración de un contrato realidad.</t>
  </si>
  <si>
    <t xml:space="preserve">Realizar la capacitación a los funcionarios de la Entidad que ejerzan las etapas precontractual, contractual y post contractual respecto a la aplicación de sentencia de unificación  del Honorable Consejo de Estado  de fecha 9 de Septiembre de 2021 SUJ-025S2-2021 referente a los contratos de prestación de servicios , la cual será incluida dentro del plan de capacitaciones anual </t>
  </si>
  <si>
    <t xml:space="preserve">GESTIÓN LEGAL Y/O ADQUISICIÓN DE BIENES Y SERVCICIOS </t>
  </si>
  <si>
    <t xml:space="preserve">Elaborar un acto administrativo respecto a la aplicación de sentencia de unificación  del Honorable Consejo de Estado  de fecha 9 de Septiembre de 2021 SUJ-025S2-2021 referente a los contratos de prestación de servicios profesionales  </t>
  </si>
  <si>
    <t xml:space="preserve">Elaborar dos (2) Boletines anuales respecto a la debida aplicación de sentencia de unificación  del Honorable Consejo de Estado  de fecha 9 de Septiembre de 2021 SUJ-025S2-2021 referente a los contratos de prestación de servicios </t>
  </si>
  <si>
    <t>Número de instrucciones expedidas</t>
  </si>
  <si>
    <t>Número de instrucciones a expedir</t>
  </si>
  <si>
    <t>Número de actos administrativos proyectados</t>
  </si>
  <si>
    <t>Número de capacitaciones virtuales y/o presenciales realizadas 2022-2023</t>
  </si>
  <si>
    <t>Número de Boletines juridicos emitidos en 2022-2023</t>
  </si>
  <si>
    <t>Número de boletines juridicos a emitir en 2022-2023</t>
  </si>
  <si>
    <t>Número de capacitaciones virtuales y/o presenciales  a realizar 2022-2023</t>
  </si>
  <si>
    <t>Número de actos administrativos a proyectar</t>
  </si>
  <si>
    <t>El dia 21 de Abril de 2022 se realizó socialización de manera virtual y/o presencial con los funcionarios de la Entidad respecto a la prevención del daño antijurico.</t>
  </si>
  <si>
    <t xml:space="preserve">El dia 29 de Marzo de 2022 Fueron actualizados todos los documentos correspondientes al proceso Gestión de Bienes y Servicios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</si>
</sst>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59"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sz val="11"/>
      <name val="Work Sans"/>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
      <patternFill patternType="solid">
        <fgColor rgb="FFFFFF00"/>
        <bgColor theme="4" tint="0.79998168889431442"/>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2" xfId="0" applyFont="1" applyBorder="1"/>
    <xf numFmtId="0" fontId="1" fillId="0" borderId="1" xfId="0" applyFont="1" applyBorder="1"/>
    <xf numFmtId="0" fontId="1" fillId="0" borderId="5" xfId="0" applyFont="1" applyBorder="1"/>
    <xf numFmtId="0" fontId="1" fillId="0" borderId="14"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164" fontId="1" fillId="6" borderId="5" xfId="0" applyNumberFormat="1" applyFont="1" applyFill="1" applyBorder="1" applyAlignment="1" applyProtection="1">
      <alignment horizontal="center" vertical="center"/>
      <protection locked="0"/>
    </xf>
    <xf numFmtId="0" fontId="1" fillId="0" borderId="0" xfId="0" applyFont="1" applyFill="1" applyProtection="1">
      <protection locked="0"/>
    </xf>
    <xf numFmtId="0" fontId="0" fillId="0" borderId="0" xfId="0" applyProtection="1">
      <protection locked="0"/>
    </xf>
    <xf numFmtId="0" fontId="1" fillId="6" borderId="1" xfId="0" applyFont="1" applyFill="1" applyBorder="1" applyAlignment="1" applyProtection="1">
      <alignment horizontal="left" vertical="center" indent="1"/>
      <protection locked="0"/>
    </xf>
    <xf numFmtId="0" fontId="1" fillId="6" borderId="2" xfId="0" applyFont="1" applyFill="1" applyBorder="1" applyAlignment="1" applyProtection="1">
      <alignment horizontal="left" vertical="center" indent="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indent="1"/>
      <protection locked="0"/>
    </xf>
    <xf numFmtId="0" fontId="1" fillId="20" borderId="1" xfId="5" applyNumberFormat="1"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56" fillId="6" borderId="1" xfId="0" applyFont="1" applyFill="1" applyBorder="1" applyAlignment="1" applyProtection="1">
      <alignment horizontal="left" vertical="center" wrapText="1" indent="1"/>
      <protection locked="0"/>
    </xf>
    <xf numFmtId="0" fontId="1" fillId="23" borderId="1" xfId="0" applyFont="1" applyFill="1" applyBorder="1" applyAlignment="1" applyProtection="1">
      <alignment horizontal="center" vertical="center" wrapTex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xf>
    <xf numFmtId="0" fontId="16" fillId="0" borderId="0" xfId="0" applyFont="1" applyAlignment="1">
      <alignment horizontal="right"/>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40.166666666666664</c:v>
                </c:pt>
                <c:pt idx="1">
                  <c:v>3</c:v>
                </c:pt>
                <c:pt idx="2">
                  <c:v>156.83333333333334</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4.svg"/><Relationship Id="rId13" Type="http://schemas.openxmlformats.org/officeDocument/2006/relationships/hyperlink" Target="#'CICLO PDA'!A1"/><Relationship Id="rId3" Type="http://schemas.openxmlformats.org/officeDocument/2006/relationships/image" Target="../media/image20.png"/><Relationship Id="rId7" Type="http://schemas.openxmlformats.org/officeDocument/2006/relationships/image" Target="../media/image23.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22.svg"/><Relationship Id="rId11" Type="http://schemas.openxmlformats.org/officeDocument/2006/relationships/hyperlink" Target="#'INDICADOR IMPACTO-LITIGIO'!F8"/><Relationship Id="rId5" Type="http://schemas.openxmlformats.org/officeDocument/2006/relationships/image" Target="../media/image21.png"/><Relationship Id="rId15" Type="http://schemas.openxmlformats.org/officeDocument/2006/relationships/hyperlink" Target="#'REPORTE ACUMULADO'!A1"/><Relationship Id="rId10" Type="http://schemas.openxmlformats.org/officeDocument/2006/relationships/image" Target="../media/image26.svg"/><Relationship Id="rId4" Type="http://schemas.openxmlformats.org/officeDocument/2006/relationships/image" Target="../media/image4.svg"/><Relationship Id="rId9" Type="http://schemas.openxmlformats.org/officeDocument/2006/relationships/image" Target="../media/image25.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ES!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 GESTI&#211;N - MECANISMO'!E8"/></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DE RESULTADO - MEDIDA'!E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8.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1.svg"/><Relationship Id="rId11" Type="http://schemas.openxmlformats.org/officeDocument/2006/relationships/hyperlink" Target="#'REPORTE DE LITIGIOSIDAD'!A1"/><Relationship Id="rId5" Type="http://schemas.openxmlformats.org/officeDocument/2006/relationships/image" Target="../media/image10.png"/><Relationship Id="rId10" Type="http://schemas.openxmlformats.org/officeDocument/2006/relationships/hyperlink" Target="#'CICLO PDA'!A1"/><Relationship Id="rId4" Type="http://schemas.openxmlformats.org/officeDocument/2006/relationships/image" Target="../media/image9.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3.png"/><Relationship Id="rId13" Type="http://schemas.openxmlformats.org/officeDocument/2006/relationships/image" Target="../media/image18.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7.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2.png"/><Relationship Id="rId11" Type="http://schemas.openxmlformats.org/officeDocument/2006/relationships/image" Target="../media/image16.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5.png"/><Relationship Id="rId4" Type="http://schemas.openxmlformats.org/officeDocument/2006/relationships/hyperlink" Target="#'INDICADOR GESTI&#211;N - MECANISMO'!E8"/><Relationship Id="rId9" Type="http://schemas.openxmlformats.org/officeDocument/2006/relationships/image" Target="../media/image14.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9.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0</xdr:rowOff>
    </xdr:from>
    <xdr:to>
      <xdr:col>4</xdr:col>
      <xdr:colOff>689641</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39144</xdr:colOff>
      <xdr:row>0</xdr:row>
      <xdr:rowOff>2116</xdr:rowOff>
    </xdr:from>
    <xdr:to>
      <xdr:col>6</xdr:col>
      <xdr:colOff>717144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AC67792-8E70-48E4-9A80-34D9E50BBBE2}"/>
            </a:ext>
          </a:extLst>
        </xdr:cNvPr>
        <xdr:cNvSpPr/>
      </xdr:nvSpPr>
      <xdr:spPr>
        <a:xfrm>
          <a:off x="34681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77244</xdr:colOff>
      <xdr:row>0</xdr:row>
      <xdr:rowOff>2116</xdr:rowOff>
    </xdr:from>
    <xdr:to>
      <xdr:col>8</xdr:col>
      <xdr:colOff>755244</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C09EADA4-4915-4CB1-B378-F5DD72BDCCF2}"/>
            </a:ext>
          </a:extLst>
        </xdr:cNvPr>
        <xdr:cNvSpPr/>
      </xdr:nvSpPr>
      <xdr:spPr>
        <a:xfrm>
          <a:off x="5030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FAFB5B36-9C71-4527-B515-B50DC2D381E3}"/>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72972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72972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100785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100785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9525</xdr:rowOff>
    </xdr:from>
    <xdr:to>
      <xdr:col>1</xdr:col>
      <xdr:colOff>1439999</xdr:colOff>
      <xdr:row>1</xdr:row>
      <xdr:rowOff>62442</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695324</xdr:colOff>
      <xdr:row>0</xdr:row>
      <xdr:rowOff>9525</xdr:rowOff>
    </xdr:from>
    <xdr:to>
      <xdr:col>2</xdr:col>
      <xdr:colOff>2135324</xdr:colOff>
      <xdr:row>1</xdr:row>
      <xdr:rowOff>62442</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60032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2952749</xdr:colOff>
      <xdr:row>0</xdr:row>
      <xdr:rowOff>9525</xdr:rowOff>
    </xdr:from>
    <xdr:to>
      <xdr:col>2</xdr:col>
      <xdr:colOff>4392749</xdr:colOff>
      <xdr:row>1</xdr:row>
      <xdr:rowOff>62442</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57749"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5248274</xdr:colOff>
      <xdr:row>0</xdr:row>
      <xdr:rowOff>9525</xdr:rowOff>
    </xdr:from>
    <xdr:to>
      <xdr:col>2</xdr:col>
      <xdr:colOff>6688274</xdr:colOff>
      <xdr:row>1</xdr:row>
      <xdr:rowOff>62442</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7153274" y="9525"/>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B2:D274" totalsRowShown="0" headerRowDxfId="49" dataDxfId="47" headerRowBorderDxfId="48" tableBorderDxfId="46" totalsRowBorderDxfId="45">
  <sortState xmlns:xlrd2="http://schemas.microsoft.com/office/spreadsheetml/2017/richdata2" ref="B3:D274">
    <sortCondition ref="C3"/>
  </sortState>
  <tableColumns count="3">
    <tableColumn id="1" xr3:uid="{00000000-0010-0000-0000-000001000000}" name="ID ENTIDAD" dataDxfId="44"/>
    <tableColumn id="2" xr3:uid="{00000000-0010-0000-0000-000002000000}" name="ENTIDAD" dataDxfId="43"/>
    <tableColumn id="3" xr3:uid="{00000000-0010-0000-0000-000003000000}"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100-00000F000000}" name="Columna1" dataDxfId="12">
      <calculatedColumnFormula>+Tabla15[[#This Row],[1]]</calculatedColumnFormula>
    </tableColumn>
    <tableColumn id="8" xr3:uid="{00000000-0010-0000-0100-000008000000}" name="NOMBRE DE LA CAUSA 2017" dataDxfId="11"/>
    <tableColumn id="5" xr3:uid="{00000000-0010-0000-0100-000005000000}" name="NOMBRE DE LA CAUSA 2018" dataDxfId="10"/>
    <tableColumn id="11" xr3:uid="{00000000-0010-0000-0100-00000B000000}" name="NOMBRE DE LA CAUSA 2019" dataDxfId="9">
      <calculatedColumnFormula>+IF(Tabla15[[#This Row],[NOMBRE DE LA CAUSA 2018]]=0,0,1)</calculatedColumnFormula>
    </tableColumn>
    <tableColumn id="13" xr3:uid="{00000000-0010-0000-0100-00000D000000}" name="0" dataDxfId="8">
      <calculatedColumnFormula>+E2+Tabla15[[#This Row],[NOMBRE DE LA CAUSA 2019]]</calculatedColumnFormula>
    </tableColumn>
    <tableColumn id="14" xr3:uid="{00000000-0010-0000-0100-00000E000000}" name="1" dataDxfId="7">
      <calculatedColumnFormula>+Tabla15[[#This Row],[0]]*Tabla15[[#This Row],[NOMBRE DE LA CAUSA 2019]]</calculatedColumnFormula>
    </tableColumn>
    <tableColumn id="9" xr3:uid="{00000000-0010-0000-0100-000009000000}" name="ACCIÓN" dataDxfId="6"/>
    <tableColumn id="10" xr3:uid="{00000000-0010-0000-0100-00000A000000}" name="ANTERIOR" dataDxfId="5"/>
    <tableColumn id="12" xr3:uid="{00000000-0010-0000-0100-00000C000000}" name="COMENTARIOS" dataDxfId="4"/>
    <tableColumn id="3" xr3:uid="{00000000-0010-0000-0100-000003000000}" name="ESTADO EN EKOGUI" dataDxfId="3"/>
    <tableColumn id="4" xr3:uid="{00000000-0010-0000-0100-000004000000}" name="TIPO DE PROCESO O CASO" dataDxfId="2"/>
    <tableColumn id="6" xr3:uid="{00000000-0010-0000-0100-000006000000}" name="DEFINICIÓN" dataDxfId="1"/>
    <tableColumn id="7" xr3:uid="{00000000-0010-0000-01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B1" workbookViewId="0">
      <selection activeCell="B8" sqref="B8"/>
    </sheetView>
  </sheetViews>
  <sheetFormatPr baseColWidth="10"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6" t="s">
        <v>1492</v>
      </c>
      <c r="F1" s="26" t="s">
        <v>0</v>
      </c>
      <c r="H1" s="26" t="s">
        <v>1521</v>
      </c>
      <c r="J1" s="26" t="s">
        <v>1493</v>
      </c>
      <c r="K1" s="26" t="s">
        <v>1522</v>
      </c>
    </row>
    <row r="2" spans="4:11" x14ac:dyDescent="0.25">
      <c r="D2">
        <v>1</v>
      </c>
      <c r="E2" s="23" t="s">
        <v>1504</v>
      </c>
      <c r="F2" s="23" t="s">
        <v>1511</v>
      </c>
      <c r="G2" s="24">
        <v>43831</v>
      </c>
      <c r="H2" s="23" t="s">
        <v>1483</v>
      </c>
      <c r="I2" s="23" t="s">
        <v>1487</v>
      </c>
      <c r="J2" s="23" t="s">
        <v>1494</v>
      </c>
      <c r="K2" s="23" t="s">
        <v>1489</v>
      </c>
    </row>
    <row r="3" spans="4:11" x14ac:dyDescent="0.25">
      <c r="D3">
        <v>2</v>
      </c>
      <c r="E3" s="23" t="s">
        <v>1505</v>
      </c>
      <c r="F3" s="23" t="s">
        <v>1515</v>
      </c>
      <c r="G3" s="24">
        <v>45657</v>
      </c>
      <c r="H3" s="23" t="s">
        <v>1484</v>
      </c>
      <c r="I3" s="23" t="s">
        <v>1488</v>
      </c>
      <c r="J3" s="23" t="s">
        <v>1495</v>
      </c>
      <c r="K3" s="23" t="s">
        <v>1487</v>
      </c>
    </row>
    <row r="4" spans="4:11" x14ac:dyDescent="0.25">
      <c r="D4">
        <v>3</v>
      </c>
      <c r="E4" s="23" t="s">
        <v>1506</v>
      </c>
      <c r="F4" s="23" t="s">
        <v>1510</v>
      </c>
      <c r="H4" s="23" t="s">
        <v>1485</v>
      </c>
      <c r="I4" s="23" t="s">
        <v>1489</v>
      </c>
      <c r="J4" s="23" t="s">
        <v>1500</v>
      </c>
      <c r="K4" s="23" t="s">
        <v>1517</v>
      </c>
    </row>
    <row r="5" spans="4:11" x14ac:dyDescent="0.25">
      <c r="D5">
        <v>4</v>
      </c>
      <c r="E5" s="23" t="s">
        <v>1507</v>
      </c>
      <c r="F5" s="23" t="s">
        <v>1512</v>
      </c>
      <c r="H5" s="23" t="s">
        <v>1486</v>
      </c>
      <c r="I5" s="23" t="s">
        <v>1490</v>
      </c>
      <c r="J5" s="23" t="s">
        <v>1496</v>
      </c>
      <c r="K5" s="23" t="s">
        <v>1488</v>
      </c>
    </row>
    <row r="6" spans="4:11" x14ac:dyDescent="0.25">
      <c r="D6">
        <v>5</v>
      </c>
      <c r="E6" s="23" t="s">
        <v>1508</v>
      </c>
      <c r="F6" s="23" t="s">
        <v>1514</v>
      </c>
      <c r="I6" s="23" t="s">
        <v>1516</v>
      </c>
      <c r="J6" s="23" t="s">
        <v>1497</v>
      </c>
      <c r="K6" s="23" t="s">
        <v>1516</v>
      </c>
    </row>
    <row r="7" spans="4:11" x14ac:dyDescent="0.25">
      <c r="D7">
        <v>6</v>
      </c>
      <c r="E7" s="23" t="s">
        <v>1509</v>
      </c>
      <c r="F7" s="23" t="s">
        <v>1513</v>
      </c>
      <c r="I7" s="23" t="s">
        <v>1517</v>
      </c>
      <c r="J7" t="s">
        <v>1498</v>
      </c>
      <c r="K7" s="23" t="s">
        <v>1490</v>
      </c>
    </row>
    <row r="8" spans="4:11" x14ac:dyDescent="0.25">
      <c r="D8">
        <v>7</v>
      </c>
      <c r="E8" s="23" t="s">
        <v>2374</v>
      </c>
      <c r="F8" s="23" t="s">
        <v>2375</v>
      </c>
      <c r="J8" t="s">
        <v>1499</v>
      </c>
    </row>
    <row r="9" spans="4:11" x14ac:dyDescent="0.25">
      <c r="D9">
        <v>8</v>
      </c>
      <c r="F9" s="23"/>
      <c r="J9" t="s">
        <v>1520</v>
      </c>
    </row>
    <row r="10" spans="4:11" x14ac:dyDescent="0.25">
      <c r="D10">
        <v>9</v>
      </c>
      <c r="F10" s="23"/>
    </row>
    <row r="11" spans="4:11" x14ac:dyDescent="0.25">
      <c r="D11">
        <v>10</v>
      </c>
      <c r="F11" s="23"/>
    </row>
    <row r="12" spans="4:11" x14ac:dyDescent="0.25">
      <c r="D12">
        <v>11</v>
      </c>
      <c r="F12" s="23"/>
    </row>
    <row r="13" spans="4:11" x14ac:dyDescent="0.25">
      <c r="D13">
        <v>12</v>
      </c>
      <c r="F13" s="23"/>
    </row>
    <row r="14" spans="4:11" x14ac:dyDescent="0.25">
      <c r="D14">
        <v>13</v>
      </c>
      <c r="F14" s="23"/>
    </row>
    <row r="15" spans="4:11" x14ac:dyDescent="0.25">
      <c r="D15">
        <v>14</v>
      </c>
      <c r="F15" s="23"/>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autoPageBreaks="0"/>
  </sheetPr>
  <dimension ref="A3:AF42"/>
  <sheetViews>
    <sheetView showGridLines="0" showRowColHeaders="0" topLeftCell="A34" zoomScaleNormal="100" workbookViewId="0"/>
  </sheetViews>
  <sheetFormatPr baseColWidth="10" defaultRowHeight="23.25" x14ac:dyDescent="0.5"/>
  <cols>
    <col min="1" max="1" width="5.7109375" style="112"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9.25" x14ac:dyDescent="0.5">
      <c r="B3" s="159" t="s">
        <v>2370</v>
      </c>
      <c r="C3" s="159"/>
      <c r="D3" s="159"/>
      <c r="E3" s="159"/>
      <c r="F3" s="159"/>
      <c r="G3" s="159"/>
      <c r="H3" s="159"/>
      <c r="I3" s="159"/>
      <c r="J3" s="159"/>
      <c r="K3" s="159"/>
      <c r="M3" s="111"/>
      <c r="N3" s="77"/>
      <c r="O3" s="77"/>
      <c r="P3" s="63"/>
      <c r="Q3" s="63"/>
      <c r="R3" s="63"/>
      <c r="S3" s="63"/>
      <c r="T3" s="63"/>
      <c r="U3" s="63"/>
      <c r="V3" s="63"/>
      <c r="W3" s="63"/>
      <c r="X3" s="59"/>
      <c r="Y3" s="59"/>
    </row>
    <row r="4" spans="2:32" ht="26.25" customHeight="1" x14ac:dyDescent="0.65">
      <c r="B4" s="203" t="s">
        <v>2368</v>
      </c>
      <c r="C4" s="204"/>
      <c r="D4" s="204"/>
      <c r="E4" s="204"/>
      <c r="F4" s="204"/>
      <c r="G4" s="204"/>
      <c r="H4" s="204"/>
      <c r="I4" s="204"/>
      <c r="J4" s="204"/>
      <c r="K4" s="204"/>
      <c r="N4" s="108"/>
      <c r="O4" s="108"/>
      <c r="P4" s="108"/>
      <c r="Q4" s="108"/>
      <c r="R4" s="108"/>
      <c r="S4" s="108"/>
      <c r="T4" s="108"/>
      <c r="U4" s="108"/>
      <c r="V4" s="108"/>
    </row>
    <row r="5" spans="2:32" ht="26.25" customHeight="1" x14ac:dyDescent="0.65">
      <c r="B5" s="203" t="s">
        <v>2369</v>
      </c>
      <c r="C5" s="204"/>
      <c r="D5" s="204"/>
      <c r="E5" s="204"/>
      <c r="F5" s="204"/>
      <c r="G5" s="204"/>
      <c r="H5" s="204"/>
      <c r="I5" s="204"/>
      <c r="J5" s="204"/>
      <c r="K5" s="204"/>
      <c r="N5" s="108"/>
      <c r="O5" s="108"/>
      <c r="P5" s="108"/>
      <c r="Q5" s="108"/>
      <c r="R5" s="108"/>
      <c r="S5" s="108"/>
      <c r="T5" s="108"/>
      <c r="U5" s="108"/>
      <c r="V5" s="108"/>
    </row>
    <row r="6" spans="2:32" ht="13.5" customHeight="1" x14ac:dyDescent="0.65">
      <c r="B6" s="57"/>
      <c r="C6" s="57"/>
      <c r="D6" s="57"/>
      <c r="E6" s="57"/>
      <c r="F6" s="57"/>
      <c r="G6" s="57"/>
      <c r="H6" s="57"/>
      <c r="I6" s="57"/>
      <c r="J6" s="57"/>
      <c r="K6" s="57"/>
      <c r="N6" s="108"/>
      <c r="O6" s="108"/>
      <c r="P6" s="108"/>
      <c r="Q6" s="108"/>
      <c r="R6" s="108"/>
      <c r="S6" s="108"/>
      <c r="T6" s="108"/>
      <c r="U6" s="108"/>
      <c r="V6" s="108"/>
    </row>
    <row r="7" spans="2:32" ht="26.25" customHeight="1" x14ac:dyDescent="0.65">
      <c r="B7" s="57"/>
      <c r="C7" s="57"/>
      <c r="D7" s="57"/>
      <c r="E7" s="57"/>
      <c r="F7" s="57"/>
      <c r="G7" s="57"/>
      <c r="H7" s="57"/>
      <c r="I7" s="57"/>
      <c r="J7" s="57"/>
      <c r="K7" s="57"/>
      <c r="N7" s="108"/>
      <c r="O7" s="108"/>
      <c r="P7" s="108"/>
      <c r="Q7" s="108"/>
      <c r="R7" s="108"/>
      <c r="S7" s="108"/>
      <c r="T7" s="108"/>
      <c r="U7" s="108"/>
      <c r="V7" s="108"/>
    </row>
    <row r="8" spans="2:32" ht="26.25" customHeight="1" x14ac:dyDescent="0.65">
      <c r="B8" s="57"/>
      <c r="C8" s="57"/>
      <c r="D8" s="57"/>
      <c r="E8" s="57"/>
      <c r="F8" s="57"/>
      <c r="G8" s="57"/>
      <c r="H8" s="57"/>
      <c r="I8" s="57"/>
      <c r="J8" s="57"/>
      <c r="K8" s="57"/>
      <c r="N8" s="108"/>
      <c r="O8" s="108"/>
      <c r="P8" s="108"/>
      <c r="Q8" s="108"/>
      <c r="R8" s="108"/>
      <c r="S8" s="108"/>
      <c r="T8" s="108"/>
      <c r="U8" s="108"/>
      <c r="V8" s="108"/>
    </row>
    <row r="9" spans="2:32" ht="26.25" customHeight="1" x14ac:dyDescent="0.65">
      <c r="B9" s="57"/>
      <c r="C9" s="57"/>
      <c r="D9" s="57"/>
      <c r="E9" s="57"/>
      <c r="F9" s="57"/>
      <c r="G9" s="57"/>
      <c r="H9" s="57"/>
      <c r="I9" s="57"/>
      <c r="J9" s="57"/>
      <c r="K9" s="57"/>
      <c r="N9" s="108"/>
      <c r="O9" s="108"/>
      <c r="P9" s="108"/>
      <c r="Q9" s="108"/>
      <c r="R9" s="108"/>
      <c r="S9" s="108"/>
      <c r="T9" s="108"/>
      <c r="U9" s="108"/>
      <c r="V9" s="108"/>
    </row>
    <row r="10" spans="2:32" ht="26.25" customHeight="1" x14ac:dyDescent="0.65">
      <c r="B10" s="57"/>
      <c r="C10" s="57"/>
      <c r="D10" s="57"/>
      <c r="E10" s="57"/>
      <c r="F10" s="57"/>
      <c r="G10" s="57"/>
      <c r="H10" s="57"/>
      <c r="I10" s="57"/>
      <c r="J10" s="57"/>
      <c r="K10" s="57"/>
      <c r="N10" s="108"/>
      <c r="O10" s="108"/>
      <c r="P10" s="108"/>
      <c r="Q10" s="108"/>
      <c r="R10" s="108"/>
      <c r="S10" s="108"/>
      <c r="T10" s="108"/>
      <c r="U10" s="108"/>
      <c r="V10" s="108"/>
    </row>
    <row r="11" spans="2:32" ht="26.25" customHeight="1" x14ac:dyDescent="0.65">
      <c r="B11" s="57"/>
      <c r="C11" s="57"/>
      <c r="D11" s="57"/>
      <c r="E11" s="57"/>
      <c r="F11" s="57"/>
      <c r="G11" s="57"/>
      <c r="H11" s="57"/>
      <c r="I11" s="57"/>
      <c r="J11" s="57"/>
      <c r="K11" s="57"/>
      <c r="N11" s="108"/>
      <c r="O11" s="108"/>
      <c r="P11" s="108"/>
      <c r="Q11" s="108"/>
      <c r="R11" s="108"/>
      <c r="S11" s="108"/>
      <c r="T11" s="108"/>
      <c r="U11" s="108"/>
      <c r="V11" s="108"/>
    </row>
    <row r="12" spans="2:32" ht="26.25" customHeight="1" x14ac:dyDescent="0.65">
      <c r="B12" s="58"/>
      <c r="C12" s="57"/>
      <c r="D12" s="57"/>
      <c r="E12" s="57"/>
      <c r="F12" s="57"/>
      <c r="G12" s="57"/>
      <c r="H12" s="57"/>
      <c r="I12" s="57"/>
      <c r="J12" s="57"/>
      <c r="K12" s="57"/>
      <c r="N12" s="108"/>
      <c r="O12" s="108"/>
      <c r="P12" s="108"/>
      <c r="Q12" s="108"/>
      <c r="R12" s="108"/>
      <c r="S12" s="108"/>
      <c r="T12" s="108"/>
      <c r="U12" s="108"/>
      <c r="V12" s="108"/>
    </row>
    <row r="13" spans="2:32" ht="9.75" customHeight="1" x14ac:dyDescent="0.5"/>
    <row r="14" spans="2:32" x14ac:dyDescent="0.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x14ac:dyDescent="0.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x14ac:dyDescent="0.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x14ac:dyDescent="0.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x14ac:dyDescent="0.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x14ac:dyDescent="0.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x14ac:dyDescent="0.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x14ac:dyDescent="0.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x14ac:dyDescent="0.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x14ac:dyDescent="0.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x14ac:dyDescent="0.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x14ac:dyDescent="0.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x14ac:dyDescent="0.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x14ac:dyDescent="0.5"/>
    <row r="28" spans="2:32" x14ac:dyDescent="0.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x14ac:dyDescent="0.5">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x14ac:dyDescent="0.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x14ac:dyDescent="0.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x14ac:dyDescent="0.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x14ac:dyDescent="0.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x14ac:dyDescent="0.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x14ac:dyDescent="0.5">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x14ac:dyDescent="0.5">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x14ac:dyDescent="0.5">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x14ac:dyDescent="0.5">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x14ac:dyDescent="0.5">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x14ac:dyDescent="0.5">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x14ac:dyDescent="0.5">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x14ac:dyDescent="0.5">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B3:K9"/>
  <sheetViews>
    <sheetView showGridLines="0" showRowColHeaders="0" topLeftCell="A7" workbookViewId="0"/>
  </sheetViews>
  <sheetFormatPr baseColWidth="10" defaultRowHeight="15" x14ac:dyDescent="0.25"/>
  <cols>
    <col min="1" max="1" width="5.7109375" customWidth="1"/>
    <col min="12" max="12" width="6.5703125" customWidth="1"/>
  </cols>
  <sheetData>
    <row r="3" spans="2:11" ht="23.25" x14ac:dyDescent="0.25">
      <c r="B3" s="159" t="s">
        <v>2414</v>
      </c>
      <c r="C3" s="159"/>
      <c r="D3" s="159"/>
      <c r="E3" s="159"/>
      <c r="F3" s="159"/>
      <c r="G3" s="159"/>
      <c r="H3" s="159"/>
      <c r="I3" s="159"/>
      <c r="J3" s="159"/>
      <c r="K3" s="159"/>
    </row>
    <row r="5" spans="2:11" x14ac:dyDescent="0.25">
      <c r="B5" s="201" t="s">
        <v>2441</v>
      </c>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1"/>
      <c r="C7" s="201"/>
      <c r="D7" s="201"/>
      <c r="E7" s="201"/>
      <c r="F7" s="201"/>
      <c r="G7" s="201"/>
      <c r="H7" s="201"/>
      <c r="I7" s="201"/>
      <c r="J7" s="201"/>
      <c r="K7" s="201"/>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B3:K14"/>
  <sheetViews>
    <sheetView showGridLines="0" showRowColHeaders="0" topLeftCell="A16" workbookViewId="0"/>
  </sheetViews>
  <sheetFormatPr baseColWidth="10" defaultRowHeight="15" x14ac:dyDescent="0.25"/>
  <cols>
    <col min="1" max="1" width="5.7109375" customWidth="1"/>
    <col min="12" max="12" width="6.5703125" customWidth="1"/>
  </cols>
  <sheetData>
    <row r="3" spans="2:11" ht="23.25" x14ac:dyDescent="0.25">
      <c r="B3" s="159" t="s">
        <v>2415</v>
      </c>
      <c r="C3" s="159"/>
      <c r="D3" s="159"/>
      <c r="E3" s="159"/>
      <c r="F3" s="159"/>
      <c r="G3" s="159"/>
      <c r="H3" s="159"/>
      <c r="I3" s="159"/>
      <c r="J3" s="159"/>
      <c r="K3" s="159"/>
    </row>
    <row r="4" spans="2:11" x14ac:dyDescent="0.25">
      <c r="B4" s="201" t="s">
        <v>2416</v>
      </c>
      <c r="C4" s="201"/>
      <c r="D4" s="201"/>
      <c r="E4" s="201"/>
      <c r="F4" s="201"/>
      <c r="G4" s="201"/>
      <c r="H4" s="201"/>
      <c r="I4" s="201"/>
      <c r="J4" s="201"/>
      <c r="K4" s="201"/>
    </row>
    <row r="5" spans="2:11" x14ac:dyDescent="0.25">
      <c r="B5" s="201"/>
      <c r="C5" s="201"/>
      <c r="D5" s="201"/>
      <c r="E5" s="201"/>
      <c r="F5" s="201"/>
      <c r="G5" s="201"/>
      <c r="H5" s="201"/>
      <c r="I5" s="201"/>
      <c r="J5" s="201"/>
      <c r="K5" s="201"/>
    </row>
    <row r="6" spans="2:11" x14ac:dyDescent="0.25">
      <c r="B6" s="201"/>
      <c r="C6" s="201"/>
      <c r="D6" s="201"/>
      <c r="E6" s="201"/>
      <c r="F6" s="201"/>
      <c r="G6" s="201"/>
      <c r="H6" s="201"/>
      <c r="I6" s="201"/>
      <c r="J6" s="201"/>
      <c r="K6" s="201"/>
    </row>
    <row r="7" spans="2:11" x14ac:dyDescent="0.25">
      <c r="B7" s="205"/>
      <c r="C7" s="205"/>
      <c r="D7" s="205"/>
      <c r="E7" s="205"/>
      <c r="F7" s="205"/>
      <c r="G7" s="205"/>
      <c r="H7" s="205"/>
      <c r="I7" s="205"/>
      <c r="J7" s="205"/>
      <c r="K7" s="205"/>
    </row>
    <row r="8" spans="2:11" x14ac:dyDescent="0.25">
      <c r="B8" s="205"/>
      <c r="C8" s="205"/>
      <c r="D8" s="205"/>
      <c r="E8" s="205"/>
      <c r="F8" s="205"/>
      <c r="G8" s="205"/>
      <c r="H8" s="205"/>
      <c r="I8" s="205"/>
      <c r="J8" s="205"/>
      <c r="K8" s="205"/>
    </row>
    <row r="9" spans="2:11" x14ac:dyDescent="0.25">
      <c r="B9" s="205"/>
      <c r="C9" s="205"/>
      <c r="D9" s="205"/>
      <c r="E9" s="205"/>
      <c r="F9" s="205"/>
      <c r="G9" s="205"/>
      <c r="H9" s="205"/>
      <c r="I9" s="205"/>
      <c r="J9" s="205"/>
      <c r="K9" s="205"/>
    </row>
    <row r="10" spans="2:11" x14ac:dyDescent="0.25">
      <c r="B10" s="205"/>
      <c r="C10" s="205"/>
      <c r="D10" s="205"/>
      <c r="E10" s="205"/>
      <c r="F10" s="205"/>
      <c r="G10" s="205"/>
      <c r="H10" s="205"/>
      <c r="I10" s="205"/>
      <c r="J10" s="205"/>
      <c r="K10" s="205"/>
    </row>
    <row r="11" spans="2:11" x14ac:dyDescent="0.25">
      <c r="B11" s="62"/>
      <c r="C11" s="62"/>
      <c r="D11" s="62"/>
      <c r="E11" s="62"/>
      <c r="F11" s="62"/>
      <c r="G11" s="62"/>
      <c r="H11" s="62"/>
      <c r="I11" s="62"/>
      <c r="J11" s="62"/>
      <c r="K11" s="62"/>
    </row>
    <row r="12" spans="2:11" x14ac:dyDescent="0.25">
      <c r="B12" s="62"/>
      <c r="C12" s="62"/>
      <c r="D12" s="62"/>
      <c r="E12" s="62"/>
      <c r="F12" s="62"/>
      <c r="G12" s="62"/>
      <c r="H12" s="62"/>
      <c r="I12" s="62"/>
      <c r="J12" s="62"/>
      <c r="K12" s="62"/>
    </row>
    <row r="13" spans="2:11" x14ac:dyDescent="0.25">
      <c r="B13" s="62"/>
      <c r="C13" s="62"/>
      <c r="D13" s="62"/>
      <c r="E13" s="62"/>
      <c r="F13" s="62"/>
      <c r="G13" s="62"/>
      <c r="H13" s="62"/>
      <c r="I13" s="62"/>
      <c r="J13" s="62"/>
      <c r="K13" s="62"/>
    </row>
    <row r="14" spans="2:11" x14ac:dyDescent="0.25">
      <c r="B14" s="62"/>
      <c r="C14" s="62"/>
      <c r="D14" s="62"/>
      <c r="E14" s="62"/>
      <c r="F14" s="62"/>
      <c r="G14" s="62"/>
      <c r="H14" s="62"/>
      <c r="I14" s="62"/>
      <c r="J14" s="62"/>
      <c r="K14" s="6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3:Q43"/>
  <sheetViews>
    <sheetView showGridLines="0" showRowColHeaders="0" tabSelected="1" topLeftCell="E7" zoomScale="90" zoomScaleNormal="90" workbookViewId="0">
      <selection activeCell="E9" sqref="E9"/>
    </sheetView>
  </sheetViews>
  <sheetFormatPr baseColWidth="10" defaultRowHeight="15" x14ac:dyDescent="0.25"/>
  <cols>
    <col min="1" max="1" width="5.7109375" style="64" customWidth="1"/>
    <col min="2" max="2" width="45.5703125" customWidth="1"/>
    <col min="3" max="3" width="15.7109375" customWidth="1"/>
    <col min="4" max="4" width="41.7109375" customWidth="1"/>
    <col min="5" max="6" width="18.570312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23.25" x14ac:dyDescent="0.4">
      <c r="A3" s="38"/>
      <c r="B3" s="220" t="s">
        <v>2394</v>
      </c>
      <c r="C3" s="199"/>
      <c r="D3" s="199"/>
      <c r="E3" s="199"/>
      <c r="F3" s="199"/>
      <c r="G3" s="70"/>
      <c r="H3" s="38"/>
      <c r="I3" s="92"/>
      <c r="J3" s="93"/>
      <c r="K3" s="93"/>
      <c r="L3" s="73"/>
      <c r="M3" s="216"/>
      <c r="N3" s="216"/>
      <c r="O3" s="117"/>
      <c r="P3" s="216"/>
      <c r="Q3" s="216"/>
    </row>
    <row r="4" spans="1:17" ht="19.5" x14ac:dyDescent="0.4">
      <c r="A4" s="38"/>
      <c r="B4" s="65"/>
      <c r="C4" s="65"/>
      <c r="D4" s="65"/>
      <c r="E4" s="65"/>
      <c r="F4" s="65"/>
      <c r="G4" s="65"/>
      <c r="H4" s="38"/>
      <c r="I4" s="38"/>
      <c r="J4" s="38"/>
      <c r="K4" s="38"/>
      <c r="L4" s="38"/>
      <c r="M4" s="38"/>
      <c r="N4" s="38"/>
      <c r="O4" s="38"/>
      <c r="P4" s="38"/>
      <c r="Q4" s="38"/>
    </row>
    <row r="5" spans="1:17" ht="19.5" x14ac:dyDescent="0.4">
      <c r="A5" s="38"/>
      <c r="B5" s="226" t="s">
        <v>2457</v>
      </c>
      <c r="C5" s="202"/>
      <c r="D5" s="227"/>
      <c r="E5" s="217" t="s">
        <v>2396</v>
      </c>
      <c r="F5" s="218"/>
      <c r="G5" s="219"/>
      <c r="H5" s="208" t="s">
        <v>2397</v>
      </c>
      <c r="I5" s="209"/>
      <c r="J5" s="209"/>
      <c r="K5" s="209"/>
      <c r="L5" s="209"/>
      <c r="M5" s="209"/>
      <c r="N5" s="209"/>
      <c r="O5" s="209"/>
      <c r="P5" s="209"/>
      <c r="Q5" s="210"/>
    </row>
    <row r="6" spans="1:17" ht="19.5" x14ac:dyDescent="0.4">
      <c r="A6" s="38"/>
      <c r="B6" s="228"/>
      <c r="C6" s="228"/>
      <c r="D6" s="229"/>
      <c r="E6" s="221" t="s">
        <v>1538</v>
      </c>
      <c r="F6" s="222"/>
      <c r="G6" s="223"/>
      <c r="H6" s="214" t="s">
        <v>2398</v>
      </c>
      <c r="I6" s="215"/>
      <c r="J6" s="215"/>
      <c r="K6" s="213"/>
      <c r="L6" s="211" t="s">
        <v>2399</v>
      </c>
      <c r="M6" s="212"/>
      <c r="N6" s="212"/>
      <c r="O6" s="213"/>
      <c r="P6" s="224" t="s">
        <v>2400</v>
      </c>
      <c r="Q6" s="206" t="s">
        <v>2467</v>
      </c>
    </row>
    <row r="7" spans="1:17" ht="30" customHeight="1" x14ac:dyDescent="0.4">
      <c r="A7" s="38"/>
      <c r="B7" s="61" t="s">
        <v>1503</v>
      </c>
      <c r="C7" s="68" t="s">
        <v>2395</v>
      </c>
      <c r="D7" s="61" t="s">
        <v>0</v>
      </c>
      <c r="E7" s="60" t="s">
        <v>2403</v>
      </c>
      <c r="F7" s="60" t="s">
        <v>2404</v>
      </c>
      <c r="G7" s="60" t="s">
        <v>1479</v>
      </c>
      <c r="H7" s="72" t="s">
        <v>1480</v>
      </c>
      <c r="I7" s="72" t="s">
        <v>1481</v>
      </c>
      <c r="J7" s="72" t="s">
        <v>1482</v>
      </c>
      <c r="K7" s="72" t="s">
        <v>2466</v>
      </c>
      <c r="L7" s="67" t="s">
        <v>1480</v>
      </c>
      <c r="M7" s="67" t="s">
        <v>1481</v>
      </c>
      <c r="N7" s="67" t="s">
        <v>1482</v>
      </c>
      <c r="O7" s="67" t="s">
        <v>2466</v>
      </c>
      <c r="P7" s="225"/>
      <c r="Q7" s="207"/>
    </row>
    <row r="8" spans="1:17" ht="93.75" x14ac:dyDescent="0.4">
      <c r="A8" s="38"/>
      <c r="B8" s="22" t="str">
        <f>IF('PLAN DE ACCIÓN'!E10=0,"",'PLAN DE ACCIÓN'!E10)</f>
        <v>LA INADECUADA   VIGILANCIA EN LA SUPERVISIÓN DE LOS CONTRATOS QUE SUSCRIBA LA ENTIDAD.</v>
      </c>
      <c r="C8" s="22">
        <f>IF('PLAN DE ACCIÓN'!K10=0,"",'PLAN DE ACCIÓN'!K10)</f>
        <v>1</v>
      </c>
      <c r="D8" s="22" t="str">
        <f>IF(IF(+'PLAN DE ACCIÓN'!M10=0,'PLAN DE ACCIÓN'!L10,'PLAN DE ACCIÓN'!M10)=0,"",IF(+'PLAN DE ACCIÓN'!M10=0,'PLAN DE ACCIÓN'!L10,'PLAN DE ACCIÓN'!M10))</f>
        <v>ACTO ADMINISTRATIVO</v>
      </c>
      <c r="E8" s="146" t="s">
        <v>2483</v>
      </c>
      <c r="F8" s="146" t="s">
        <v>2488</v>
      </c>
      <c r="G8" s="21" t="str">
        <f>+IF(AND(E8&lt;&gt;"",F8&lt;&gt;""),"( "&amp;E8&amp;" / "&amp;F8&amp;" ) * 100","(Numerador / Denominador )*100")</f>
        <v>( Número de actos administrativos proyectados / Número de actos administrativos a proyectar ) * 100</v>
      </c>
      <c r="H8" s="133"/>
      <c r="I8" s="133"/>
      <c r="J8" s="66" t="str">
        <f t="shared" ref="J8:J17" si="0">IFERROR(H8/I8,"")</f>
        <v/>
      </c>
      <c r="K8" s="143"/>
      <c r="L8" s="130"/>
      <c r="M8" s="130"/>
      <c r="N8" s="25" t="str">
        <f t="shared" ref="N8:N17" si="1">IFERROR(L8/M8,"")</f>
        <v/>
      </c>
      <c r="O8" s="141"/>
      <c r="P8" s="25" t="str">
        <f t="shared" ref="P8:P17" si="2">+IFERROR(AVERAGE(J8,N8),"")</f>
        <v/>
      </c>
      <c r="Q8" s="138"/>
    </row>
    <row r="9" spans="1:17" ht="112.5" x14ac:dyDescent="0.4">
      <c r="A9" s="38"/>
      <c r="B9" s="22" t="str">
        <f>IF('PLAN DE ACCIÓN'!E11=0,"",'PLAN DE ACCIÓN'!E11)</f>
        <v/>
      </c>
      <c r="C9" s="22">
        <f>IF('PLAN DE ACCIÓN'!K11=0,"",'PLAN DE ACCIÓN'!K11)</f>
        <v>2</v>
      </c>
      <c r="D9" s="22" t="str">
        <f>IF(IF(+'PLAN DE ACCIÓN'!M11=0,'PLAN DE ACCIÓN'!L11,'PLAN DE ACCIÓN'!M11)=0,"",IF(+'PLAN DE ACCIÓN'!M11=0,'PLAN DE ACCIÓN'!L11,'PLAN DE ACCIÓN'!M11))</f>
        <v>CAPACITACIÓN VIRTUAL Y/O PRESENCIAL  A LOS FUNCIONARIOS QUE EJERZAN LA SUPERVISIÓN EN LA ENTIDAD</v>
      </c>
      <c r="E9" s="146" t="s">
        <v>2484</v>
      </c>
      <c r="F9" s="146" t="s">
        <v>2487</v>
      </c>
      <c r="G9" s="21" t="str">
        <f t="shared" ref="G9:G17" si="3">+IF(AND(E9&lt;&gt;"",F9&lt;&gt;""),"( "&amp;E9&amp;" / "&amp;F9&amp;" ) * 100","(Numerador / Denominador )*100")</f>
        <v>( Número de capacitaciones virtuales y/o presenciales realizadas 2022-2023 / Número de capacitaciones virtuales y/o presenciales  a realizar 2022-2023 ) * 100</v>
      </c>
      <c r="H9" s="133">
        <v>1</v>
      </c>
      <c r="I9" s="133">
        <v>2</v>
      </c>
      <c r="J9" s="66">
        <f t="shared" si="0"/>
        <v>0.5</v>
      </c>
      <c r="K9" s="143" t="s">
        <v>2489</v>
      </c>
      <c r="L9" s="130"/>
      <c r="M9" s="130"/>
      <c r="N9" s="25" t="str">
        <f t="shared" si="1"/>
        <v/>
      </c>
      <c r="O9" s="141"/>
      <c r="P9" s="25">
        <f t="shared" si="2"/>
        <v>0.5</v>
      </c>
      <c r="Q9" s="138"/>
    </row>
    <row r="10" spans="1:17" ht="93.75" x14ac:dyDescent="0.4">
      <c r="A10" s="38"/>
      <c r="B10" s="22" t="str">
        <f>IF('PLAN DE ACCIÓN'!E12=0,"",'PLAN DE ACCIÓN'!E12)</f>
        <v/>
      </c>
      <c r="C10" s="22">
        <f>IF('PLAN DE ACCIÓN'!K12=0,"",'PLAN DE ACCIÓN'!K12)</f>
        <v>3</v>
      </c>
      <c r="D10" s="22" t="str">
        <f>IF(IF(+'PLAN DE ACCIÓN'!M12=0,'PLAN DE ACCIÓN'!L12,'PLAN DE ACCIÓN'!M12)=0,"",IF(+'PLAN DE ACCIÓN'!M12=0,'PLAN DE ACCIÓN'!L12,'PLAN DE ACCIÓN'!M12))</f>
        <v>EMISIÓN DE BOLETINES JURIDICOS</v>
      </c>
      <c r="E10" s="146" t="s">
        <v>2485</v>
      </c>
      <c r="F10" s="146" t="s">
        <v>2486</v>
      </c>
      <c r="G10" s="21" t="str">
        <f t="shared" si="3"/>
        <v>( Número de Boletines juridicos emitidos en 2022-2023 / Número de boletines juridicos a emitir en 2022-2023 ) * 100</v>
      </c>
      <c r="H10" s="133">
        <v>1</v>
      </c>
      <c r="I10" s="133">
        <v>3</v>
      </c>
      <c r="J10" s="66">
        <f t="shared" si="0"/>
        <v>0.33333333333333331</v>
      </c>
      <c r="K10" s="143" t="s">
        <v>2490</v>
      </c>
      <c r="L10" s="130"/>
      <c r="M10" s="130"/>
      <c r="N10" s="25" t="str">
        <f t="shared" si="1"/>
        <v/>
      </c>
      <c r="O10" s="141"/>
      <c r="P10" s="25">
        <f t="shared" si="2"/>
        <v>0.33333333333333331</v>
      </c>
      <c r="Q10" s="138"/>
    </row>
    <row r="11" spans="1:17" ht="37.5" x14ac:dyDescent="0.4">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3"/>
        <v>(Numerador / Denominador )*100</v>
      </c>
      <c r="H11" s="133"/>
      <c r="I11" s="133"/>
      <c r="J11" s="66" t="str">
        <f t="shared" si="0"/>
        <v/>
      </c>
      <c r="K11" s="143"/>
      <c r="L11" s="130"/>
      <c r="M11" s="130"/>
      <c r="N11" s="25" t="str">
        <f t="shared" si="1"/>
        <v/>
      </c>
      <c r="O11" s="141"/>
      <c r="P11" s="25" t="str">
        <f t="shared" si="2"/>
        <v/>
      </c>
      <c r="Q11" s="138"/>
    </row>
    <row r="12" spans="1:17" ht="37.5" x14ac:dyDescent="0.4">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3"/>
        <v>(Numerador / Denominador )*100</v>
      </c>
      <c r="H12" s="133"/>
      <c r="I12" s="133"/>
      <c r="J12" s="66" t="str">
        <f t="shared" si="0"/>
        <v/>
      </c>
      <c r="K12" s="143"/>
      <c r="L12" s="130"/>
      <c r="M12" s="130"/>
      <c r="N12" s="25" t="str">
        <f t="shared" si="1"/>
        <v/>
      </c>
      <c r="O12" s="141"/>
      <c r="P12" s="25" t="str">
        <f t="shared" si="2"/>
        <v/>
      </c>
      <c r="Q12" s="138"/>
    </row>
    <row r="13" spans="1:17" ht="37.5" x14ac:dyDescent="0.4">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3"/>
        <v>(Numerador / Denominador )*100</v>
      </c>
      <c r="H13" s="133"/>
      <c r="I13" s="133"/>
      <c r="J13" s="66" t="str">
        <f t="shared" si="0"/>
        <v/>
      </c>
      <c r="K13" s="143"/>
      <c r="L13" s="130"/>
      <c r="M13" s="130"/>
      <c r="N13" s="25" t="str">
        <f t="shared" si="1"/>
        <v/>
      </c>
      <c r="O13" s="141"/>
      <c r="P13" s="25" t="str">
        <f t="shared" si="2"/>
        <v/>
      </c>
      <c r="Q13" s="138"/>
    </row>
    <row r="14" spans="1:17" ht="37.5" x14ac:dyDescent="0.4">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3"/>
        <v>(Numerador / Denominador )*100</v>
      </c>
      <c r="H14" s="133"/>
      <c r="I14" s="133"/>
      <c r="J14" s="66" t="str">
        <f t="shared" si="0"/>
        <v/>
      </c>
      <c r="K14" s="143"/>
      <c r="L14" s="130"/>
      <c r="M14" s="130"/>
      <c r="N14" s="25" t="str">
        <f t="shared" si="1"/>
        <v/>
      </c>
      <c r="O14" s="141"/>
      <c r="P14" s="25" t="str">
        <f t="shared" si="2"/>
        <v/>
      </c>
      <c r="Q14" s="138"/>
    </row>
    <row r="15" spans="1:17" ht="37.5" x14ac:dyDescent="0.4">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3"/>
        <v>(Numerador / Denominador )*100</v>
      </c>
      <c r="H15" s="133"/>
      <c r="I15" s="133"/>
      <c r="J15" s="66" t="str">
        <f t="shared" si="0"/>
        <v/>
      </c>
      <c r="K15" s="143"/>
      <c r="L15" s="130"/>
      <c r="M15" s="130"/>
      <c r="N15" s="25" t="str">
        <f t="shared" si="1"/>
        <v/>
      </c>
      <c r="O15" s="141"/>
      <c r="P15" s="25" t="str">
        <f t="shared" si="2"/>
        <v/>
      </c>
      <c r="Q15" s="138"/>
    </row>
    <row r="16" spans="1:17" ht="37.5" x14ac:dyDescent="0.4">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3"/>
        <v>(Numerador / Denominador )*100</v>
      </c>
      <c r="H16" s="133"/>
      <c r="I16" s="133"/>
      <c r="J16" s="66" t="str">
        <f t="shared" si="0"/>
        <v/>
      </c>
      <c r="K16" s="143"/>
      <c r="L16" s="130"/>
      <c r="M16" s="130"/>
      <c r="N16" s="25" t="str">
        <f t="shared" si="1"/>
        <v/>
      </c>
      <c r="O16" s="141"/>
      <c r="P16" s="25" t="str">
        <f t="shared" si="2"/>
        <v/>
      </c>
      <c r="Q16" s="138"/>
    </row>
    <row r="17" spans="1:17" ht="37.5" x14ac:dyDescent="0.4">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3"/>
        <v>(Numerador / Denominador )*100</v>
      </c>
      <c r="H17" s="133"/>
      <c r="I17" s="133"/>
      <c r="J17" s="66" t="str">
        <f t="shared" si="0"/>
        <v/>
      </c>
      <c r="K17" s="143"/>
      <c r="L17" s="130"/>
      <c r="M17" s="130"/>
      <c r="N17" s="25" t="str">
        <f t="shared" si="1"/>
        <v/>
      </c>
      <c r="O17" s="141"/>
      <c r="P17" s="25" t="str">
        <f t="shared" si="2"/>
        <v/>
      </c>
      <c r="Q17" s="138"/>
    </row>
    <row r="18" spans="1:17" x14ac:dyDescent="0.25">
      <c r="Q18" s="64"/>
    </row>
    <row r="19" spans="1:17" x14ac:dyDescent="0.25">
      <c r="Q19" s="64"/>
    </row>
    <row r="20" spans="1:17" x14ac:dyDescent="0.25">
      <c r="Q20" s="64"/>
    </row>
    <row r="43" spans="10:16" hidden="1" x14ac:dyDescent="0.25">
      <c r="J43" s="83">
        <f>IFERROR(AVERAGE(J8:J17),"")</f>
        <v>0.41666666666666663</v>
      </c>
      <c r="K43" s="83"/>
      <c r="N43" s="83" t="str">
        <f>IFERROR(AVERAGE(N8:N17),"")</f>
        <v/>
      </c>
      <c r="O43" s="83"/>
      <c r="P43" s="83">
        <f>IFERROR(AVERAGE(P8:P17),"")</f>
        <v>0.41666666666666663</v>
      </c>
    </row>
  </sheetData>
  <mergeCells count="11">
    <mergeCell ref="E5:G5"/>
    <mergeCell ref="B3:F3"/>
    <mergeCell ref="E6:G6"/>
    <mergeCell ref="P6:P7"/>
    <mergeCell ref="B5:D6"/>
    <mergeCell ref="Q6:Q7"/>
    <mergeCell ref="H5:Q5"/>
    <mergeCell ref="L6:O6"/>
    <mergeCell ref="H6:K6"/>
    <mergeCell ref="M3:N3"/>
    <mergeCell ref="P3:Q3"/>
  </mergeCells>
  <conditionalFormatting sqref="P8:P1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1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1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17 J7:J17" xr:uid="{00000000-0002-0000-0C00-000000000000}"/>
    <dataValidation allowBlank="1" showInputMessage="1" showErrorMessage="1" prompt="Esta información se carga automáticamente del PLAN DE ACCIÓN " sqref="B8:D17" xr:uid="{00000000-0002-0000-0C00-000001000000}"/>
    <dataValidation allowBlank="1" showInputMessage="1" showErrorMessage="1" prompt="Describa el numerador" sqref="E7:E17 F9" xr:uid="{00000000-0002-0000-0C00-000002000000}"/>
    <dataValidation allowBlank="1" showInputMessage="1" showErrorMessage="1" prompt="Describa el denominador" sqref="F7:F8 F10:F17" xr:uid="{00000000-0002-0000-0C00-000003000000}"/>
    <dataValidation allowBlank="1" showInputMessage="1" showErrorMessage="1" prompt="Se calcula automáticamente, promediando los resultados del año 1 y el año 2" sqref="P6:P17 Q6:Q7" xr:uid="{00000000-0002-0000-0C00-000004000000}"/>
    <dataValidation allowBlank="1" showInputMessage="1" showErrorMessage="1" prompt="Escriba el valor numérico del numerador" sqref="H7:H17 L7:L17" xr:uid="{00000000-0002-0000-0C00-000005000000}"/>
    <dataValidation allowBlank="1" showInputMessage="1" showErrorMessage="1" prompt="Escriba el valor numérico del denominador" sqref="I7:I17 M7:M17" xr:uid="{00000000-0002-0000-0C00-000006000000}"/>
    <dataValidation allowBlank="1" showInputMessage="1" showErrorMessage="1" prompt="La fórmula se llena automáticamente con la información ingresada en la descripción del numerador y el denominador. Se multiplica por 100 para obtener un porcentaje. " sqref="G7" xr:uid="{00000000-0002-0000-0C00-000007000000}"/>
    <dataValidation allowBlank="1" showInputMessage="1" showErrorMessage="1" prompt="Explique brevemente el valor del resultado" sqref="K7:K17 O7:O17" xr:uid="{00000000-0002-0000-0C00-000008000000}"/>
  </dataValidations>
  <hyperlinks>
    <hyperlink ref="E6:G6" location="'INDICADOR DE GESTIÓN'!A1" display="Ayuda" xr:uid="{00000000-0004-0000-0C00-000000000000}"/>
  </hyperlink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B3:Q46"/>
  <sheetViews>
    <sheetView showGridLines="0" showRowColHeaders="0" zoomScale="90" zoomScaleNormal="90" workbookViewId="0">
      <selection activeCell="B8" sqref="B8"/>
    </sheetView>
  </sheetViews>
  <sheetFormatPr baseColWidth="10" defaultRowHeight="15" x14ac:dyDescent="0.25"/>
  <cols>
    <col min="1" max="1" width="5.7109375" customWidth="1"/>
    <col min="2" max="2" width="72.140625" customWidth="1"/>
    <col min="3" max="3" width="11.42578125" customWidth="1"/>
    <col min="4" max="4" width="52.28515625" customWidth="1"/>
    <col min="5" max="6" width="20.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23.25" x14ac:dyDescent="0.4">
      <c r="B3" s="220" t="s">
        <v>2401</v>
      </c>
      <c r="C3" s="220"/>
      <c r="D3" s="220"/>
      <c r="E3" s="38"/>
      <c r="F3" s="92"/>
      <c r="G3" s="93"/>
      <c r="H3" s="38"/>
      <c r="I3" s="38"/>
      <c r="J3" s="38"/>
      <c r="K3" s="38"/>
      <c r="L3" s="38"/>
      <c r="M3" s="38"/>
      <c r="N3" s="38"/>
      <c r="O3" s="38"/>
      <c r="P3" s="38"/>
    </row>
    <row r="4" spans="2:17" ht="23.25" x14ac:dyDescent="0.4">
      <c r="B4" s="70"/>
      <c r="C4" s="70"/>
      <c r="D4" s="70"/>
      <c r="E4" s="38"/>
      <c r="F4" s="38"/>
      <c r="G4" s="38"/>
      <c r="H4" s="38"/>
      <c r="I4" s="38"/>
      <c r="J4" s="38"/>
      <c r="K4" s="38"/>
      <c r="L4" s="38"/>
      <c r="M4" s="38"/>
      <c r="N4" s="38"/>
      <c r="O4" s="38"/>
      <c r="P4" s="38"/>
    </row>
    <row r="5" spans="2:17" ht="23.25" x14ac:dyDescent="0.25">
      <c r="B5" s="136" t="s">
        <v>2457</v>
      </c>
      <c r="C5" s="98"/>
      <c r="D5" s="98"/>
      <c r="E5" s="231" t="s">
        <v>2396</v>
      </c>
      <c r="F5" s="232"/>
      <c r="G5" s="233"/>
      <c r="H5" s="208" t="s">
        <v>2397</v>
      </c>
      <c r="I5" s="209"/>
      <c r="J5" s="209"/>
      <c r="K5" s="209"/>
      <c r="L5" s="209"/>
      <c r="M5" s="209"/>
      <c r="N5" s="209"/>
      <c r="O5" s="209"/>
      <c r="P5" s="209"/>
      <c r="Q5" s="210"/>
    </row>
    <row r="6" spans="2:17" ht="18.75" x14ac:dyDescent="0.4">
      <c r="B6" s="38"/>
      <c r="C6" s="38"/>
      <c r="D6" s="38"/>
      <c r="E6" s="234" t="s">
        <v>1538</v>
      </c>
      <c r="F6" s="235"/>
      <c r="G6" s="236"/>
      <c r="H6" s="214" t="s">
        <v>2398</v>
      </c>
      <c r="I6" s="215"/>
      <c r="J6" s="215"/>
      <c r="K6" s="213"/>
      <c r="L6" s="211" t="s">
        <v>2399</v>
      </c>
      <c r="M6" s="212"/>
      <c r="N6" s="212"/>
      <c r="O6" s="213"/>
      <c r="P6" s="237" t="s">
        <v>2400</v>
      </c>
      <c r="Q6" s="230" t="s">
        <v>2467</v>
      </c>
    </row>
    <row r="7" spans="2:17" ht="37.5" x14ac:dyDescent="0.25">
      <c r="B7" s="61" t="s">
        <v>1524</v>
      </c>
      <c r="C7" s="61" t="s">
        <v>2402</v>
      </c>
      <c r="D7" s="61" t="s">
        <v>1492</v>
      </c>
      <c r="E7" s="60" t="s">
        <v>2403</v>
      </c>
      <c r="F7" s="60" t="s">
        <v>2404</v>
      </c>
      <c r="G7" s="61" t="s">
        <v>1479</v>
      </c>
      <c r="H7" s="72" t="s">
        <v>1480</v>
      </c>
      <c r="I7" s="72" t="s">
        <v>1481</v>
      </c>
      <c r="J7" s="72" t="s">
        <v>1482</v>
      </c>
      <c r="K7" s="72" t="s">
        <v>2466</v>
      </c>
      <c r="L7" s="67" t="s">
        <v>1480</v>
      </c>
      <c r="M7" s="67" t="s">
        <v>1481</v>
      </c>
      <c r="N7" s="67" t="s">
        <v>1482</v>
      </c>
      <c r="O7" s="67" t="s">
        <v>2466</v>
      </c>
      <c r="P7" s="225"/>
      <c r="Q7" s="207"/>
    </row>
    <row r="8" spans="2:17" ht="56.25" x14ac:dyDescent="0.25">
      <c r="B8" s="22" t="str">
        <f>IF('PLAN DE ACCIÓN'!E10=0,"",'PLAN DE ACCIÓN'!E10)</f>
        <v>LA INADECUADA   VIGILANCIA EN LA SUPERVISIÓN DE LOS CONTRATOS QUE SUSCRIBA LA ENTIDAD.</v>
      </c>
      <c r="C8" s="22">
        <f>IF('PLAN DE ACCIÓN'!F10=0,"",'PLAN DE ACCIÓN'!F10)</f>
        <v>1</v>
      </c>
      <c r="D8" s="22" t="str">
        <f>IF(IF(+'PLAN DE ACCIÓN'!H10=0,'PLAN DE ACCIÓN'!G10,'PLAN DE ACCIÓN'!H10)=0,"",IF(+'PLAN DE ACCIÓN'!H10=0,'PLAN DE ACCIÓN'!G10,'PLAN DE ACCIÓN'!H10))</f>
        <v>Dar Instrucciones</v>
      </c>
      <c r="E8" s="146" t="s">
        <v>2481</v>
      </c>
      <c r="F8" s="146" t="s">
        <v>2482</v>
      </c>
      <c r="G8" s="21" t="str">
        <f>+IF(AND(E8&lt;&gt;"",F8&lt;&gt;""),"( "&amp;E8&amp;" / "&amp;F8&amp;" ) * 100","(Numerador / Denominador )*100")</f>
        <v>( Número de instrucciones expedidas / Número de instrucciones a expedir ) * 100</v>
      </c>
      <c r="H8" s="133"/>
      <c r="I8" s="133"/>
      <c r="J8" s="25" t="str">
        <f>IFERROR(H8/I8,"")</f>
        <v/>
      </c>
      <c r="K8" s="143"/>
      <c r="L8" s="130"/>
      <c r="M8" s="130"/>
      <c r="N8" s="132" t="str">
        <f>IFERROR(L8/M8,"")</f>
        <v/>
      </c>
      <c r="O8" s="144"/>
      <c r="P8" s="132" t="str">
        <f>+IFERROR(AVERAGE(N8,J8),"")</f>
        <v/>
      </c>
      <c r="Q8" s="138"/>
    </row>
    <row r="9" spans="2:17" ht="18.75" x14ac:dyDescent="0.25">
      <c r="B9" s="22" t="str">
        <f>IF('PLAN DE ACCIÓN'!E11=0,"",'PLAN DE ACCIÓN'!E11)</f>
        <v/>
      </c>
      <c r="C9" s="22" t="str">
        <f>IF('PLAN DE ACCIÓN'!F11=0,"",'PLAN DE ACCIÓN'!F11)</f>
        <v/>
      </c>
      <c r="D9" s="22" t="str">
        <f>IF(IF(+'PLAN DE ACCIÓN'!H11=0,'PLAN DE ACCIÓN'!G11,'PLAN DE ACCIÓN'!H11)=0,"",IF(+'PLAN DE ACCIÓN'!H11=0,'PLAN DE ACCIÓN'!G11,'PLAN DE ACCIÓN'!H11))</f>
        <v/>
      </c>
      <c r="E9" s="40"/>
      <c r="F9" s="40"/>
      <c r="G9" s="21" t="str">
        <f t="shared" ref="G9:G17" si="0">+IF(AND(E9&lt;&gt;"",F9&lt;&gt;""),"( "&amp;E9&amp;" / "&amp;F9&amp;" ) * 100","(Numerador / Denominador )*100")</f>
        <v>(Numerador / Denominador )*100</v>
      </c>
      <c r="H9" s="133"/>
      <c r="I9" s="133"/>
      <c r="J9" s="25" t="str">
        <f t="shared" ref="J9:J17" si="1">IFERROR(H9/I9,"")</f>
        <v/>
      </c>
      <c r="K9" s="143"/>
      <c r="L9" s="130"/>
      <c r="M9" s="130"/>
      <c r="N9" s="132" t="str">
        <f t="shared" ref="N9:N17" si="2">IFERROR(L9/M9,"")</f>
        <v/>
      </c>
      <c r="O9" s="144"/>
      <c r="P9" s="132" t="str">
        <f t="shared" ref="P9:P17" si="3">+IFERROR(AVERAGE(N9,J9),"")</f>
        <v/>
      </c>
      <c r="Q9" s="138"/>
    </row>
    <row r="10" spans="2:17" ht="18.75" x14ac:dyDescent="0.25">
      <c r="B10" s="22" t="str">
        <f>IF('PLAN DE ACCIÓN'!E12=0,"",'PLAN DE ACCIÓN'!E12)</f>
        <v/>
      </c>
      <c r="C10" s="22" t="str">
        <f>IF('PLAN DE ACCIÓN'!F12=0,"",'PLAN DE ACCIÓN'!F12)</f>
        <v/>
      </c>
      <c r="D10" s="22" t="str">
        <f>IF(IF(+'PLAN DE ACCIÓN'!H12=0,'PLAN DE ACCIÓN'!G12,'PLAN DE ACCIÓN'!H12)=0,"",IF(+'PLAN DE ACCIÓN'!H12=0,'PLAN DE ACCIÓN'!G12,'PLAN DE ACCIÓN'!H12))</f>
        <v/>
      </c>
      <c r="E10" s="40"/>
      <c r="F10" s="40"/>
      <c r="G10" s="21" t="str">
        <f t="shared" si="0"/>
        <v>(Numerador / Denominador )*100</v>
      </c>
      <c r="H10" s="133"/>
      <c r="I10" s="133"/>
      <c r="J10" s="25" t="str">
        <f t="shared" si="1"/>
        <v/>
      </c>
      <c r="K10" s="143"/>
      <c r="L10" s="130"/>
      <c r="M10" s="130"/>
      <c r="N10" s="132" t="str">
        <f t="shared" si="2"/>
        <v/>
      </c>
      <c r="O10" s="144"/>
      <c r="P10" s="132" t="str">
        <f t="shared" si="3"/>
        <v/>
      </c>
      <c r="Q10" s="138"/>
    </row>
    <row r="11" spans="2:17" ht="18.75" x14ac:dyDescent="0.25">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33"/>
      <c r="I11" s="133"/>
      <c r="J11" s="25" t="str">
        <f t="shared" si="1"/>
        <v/>
      </c>
      <c r="K11" s="143"/>
      <c r="L11" s="130"/>
      <c r="M11" s="130"/>
      <c r="N11" s="132" t="str">
        <f t="shared" si="2"/>
        <v/>
      </c>
      <c r="O11" s="144"/>
      <c r="P11" s="132" t="str">
        <f t="shared" si="3"/>
        <v/>
      </c>
      <c r="Q11" s="138"/>
    </row>
    <row r="12" spans="2:17" ht="18.75" x14ac:dyDescent="0.25">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33"/>
      <c r="I12" s="133"/>
      <c r="J12" s="25" t="str">
        <f t="shared" si="1"/>
        <v/>
      </c>
      <c r="K12" s="143"/>
      <c r="L12" s="130"/>
      <c r="M12" s="130"/>
      <c r="N12" s="132" t="str">
        <f t="shared" si="2"/>
        <v/>
      </c>
      <c r="O12" s="144"/>
      <c r="P12" s="132" t="str">
        <f t="shared" si="3"/>
        <v/>
      </c>
      <c r="Q12" s="138"/>
    </row>
    <row r="13" spans="2:17" ht="18.75" x14ac:dyDescent="0.25">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33"/>
      <c r="I13" s="133"/>
      <c r="J13" s="25" t="str">
        <f t="shared" si="1"/>
        <v/>
      </c>
      <c r="K13" s="143"/>
      <c r="L13" s="130"/>
      <c r="M13" s="130"/>
      <c r="N13" s="132" t="str">
        <f t="shared" si="2"/>
        <v/>
      </c>
      <c r="O13" s="144"/>
      <c r="P13" s="132" t="str">
        <f t="shared" si="3"/>
        <v/>
      </c>
      <c r="Q13" s="138"/>
    </row>
    <row r="14" spans="2:17" ht="18.75" x14ac:dyDescent="0.25">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33"/>
      <c r="I14" s="133"/>
      <c r="J14" s="25" t="str">
        <f t="shared" si="1"/>
        <v/>
      </c>
      <c r="K14" s="143"/>
      <c r="L14" s="130"/>
      <c r="M14" s="130"/>
      <c r="N14" s="132" t="str">
        <f t="shared" si="2"/>
        <v/>
      </c>
      <c r="O14" s="144"/>
      <c r="P14" s="132" t="str">
        <f t="shared" si="3"/>
        <v/>
      </c>
      <c r="Q14" s="138"/>
    </row>
    <row r="15" spans="2:17" ht="18.75" x14ac:dyDescent="0.25">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33"/>
      <c r="I15" s="133"/>
      <c r="J15" s="25" t="str">
        <f t="shared" si="1"/>
        <v/>
      </c>
      <c r="K15" s="143"/>
      <c r="L15" s="130"/>
      <c r="M15" s="130"/>
      <c r="N15" s="132" t="str">
        <f t="shared" si="2"/>
        <v/>
      </c>
      <c r="O15" s="144"/>
      <c r="P15" s="132" t="str">
        <f t="shared" si="3"/>
        <v/>
      </c>
      <c r="Q15" s="138"/>
    </row>
    <row r="16" spans="2:17" ht="18.75" x14ac:dyDescent="0.25">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33"/>
      <c r="I16" s="133"/>
      <c r="J16" s="25" t="str">
        <f t="shared" si="1"/>
        <v/>
      </c>
      <c r="K16" s="143"/>
      <c r="L16" s="130"/>
      <c r="M16" s="130"/>
      <c r="N16" s="132" t="str">
        <f t="shared" si="2"/>
        <v/>
      </c>
      <c r="O16" s="144"/>
      <c r="P16" s="132" t="str">
        <f t="shared" si="3"/>
        <v/>
      </c>
      <c r="Q16" s="138"/>
    </row>
    <row r="17" spans="2:17" ht="18.75" x14ac:dyDescent="0.25">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33"/>
      <c r="I17" s="133"/>
      <c r="J17" s="25" t="str">
        <f t="shared" si="1"/>
        <v/>
      </c>
      <c r="K17" s="143"/>
      <c r="L17" s="130"/>
      <c r="M17" s="130"/>
      <c r="N17" s="132" t="str">
        <f t="shared" si="2"/>
        <v/>
      </c>
      <c r="O17" s="144"/>
      <c r="P17" s="132" t="str">
        <f t="shared" si="3"/>
        <v/>
      </c>
      <c r="Q17" s="138"/>
    </row>
    <row r="46" spans="10:16" hidden="1" x14ac:dyDescent="0.25">
      <c r="J46" s="83" t="str">
        <f>+IFERROR(AVERAGE(J8:J17),"")</f>
        <v/>
      </c>
      <c r="K46" s="83"/>
      <c r="L46" s="83"/>
      <c r="M46" s="83"/>
      <c r="N46" s="83" t="str">
        <f>+IFERROR(AVERAGE(N8:N17),"")</f>
        <v/>
      </c>
      <c r="O46" s="83"/>
      <c r="P46" s="83" t="str">
        <f>+IFERROR(AVERAGE(P8:P17),"")</f>
        <v/>
      </c>
    </row>
  </sheetData>
  <mergeCells count="8">
    <mergeCell ref="Q6:Q7"/>
    <mergeCell ref="H5:Q5"/>
    <mergeCell ref="B3:D3"/>
    <mergeCell ref="E5:G5"/>
    <mergeCell ref="E6:G6"/>
    <mergeCell ref="P6:P7"/>
    <mergeCell ref="H6:K6"/>
    <mergeCell ref="L6:O6"/>
  </mergeCells>
  <conditionalFormatting sqref="P8:P17">
    <cfRule type="cellIs" dxfId="29" priority="1" operator="equal">
      <formula>""</formula>
    </cfRule>
    <cfRule type="cellIs" dxfId="28" priority="2" operator="between">
      <formula>0.33</formula>
      <formula>0.67</formula>
    </cfRule>
    <cfRule type="cellIs" dxfId="27" priority="3" operator="lessThan">
      <formula>0.33</formula>
    </cfRule>
    <cfRule type="cellIs" dxfId="26" priority="4" operator="greaterThan">
      <formula>0.67</formula>
    </cfRule>
  </conditionalFormatting>
  <conditionalFormatting sqref="N8:N17">
    <cfRule type="cellIs" dxfId="25" priority="5" operator="equal">
      <formula>""</formula>
    </cfRule>
    <cfRule type="cellIs" dxfId="24" priority="6" operator="between">
      <formula>0.33</formula>
      <formula>0.67</formula>
    </cfRule>
    <cfRule type="cellIs" dxfId="23" priority="7" operator="lessThan">
      <formula>0.33</formula>
    </cfRule>
    <cfRule type="cellIs" dxfId="22" priority="8" operator="greaterThan">
      <formula>0.67</formula>
    </cfRule>
  </conditionalFormatting>
  <conditionalFormatting sqref="J8:J17">
    <cfRule type="cellIs" dxfId="21" priority="9" operator="equal">
      <formula>""</formula>
    </cfRule>
    <cfRule type="cellIs" dxfId="20" priority="10" operator="between">
      <formula>0.33</formula>
      <formula>0.67</formula>
    </cfRule>
    <cfRule type="cellIs" dxfId="19" priority="11" operator="lessThan">
      <formula>0.33</formula>
    </cfRule>
    <cfRule type="cellIs" dxfId="18" priority="12" operator="greaterThan">
      <formula>0.67</formula>
    </cfRule>
  </conditionalFormatting>
  <dataValidations count="10">
    <dataValidation allowBlank="1" showInputMessage="1" showErrorMessage="1" prompt="Se calcula automáticamente, promediando los resultados del año 1 y el año 2" sqref="P6:P17 Q6:Q7" xr:uid="{00000000-0002-0000-0D00-000000000000}"/>
    <dataValidation allowBlank="1" showInputMessage="1" showErrorMessage="1" prompt="Se calcula automáticamente el porcentaje de avance, una vez se ingresen los valores del numerado y denominador" sqref="J7:J17 N7:N17 O7" xr:uid="{00000000-0002-0000-0D00-000001000000}"/>
    <dataValidation allowBlank="1" showInputMessage="1" showErrorMessage="1" prompt="Escriba el valor numérico del denominador" sqref="I7:I17 M7:M17" xr:uid="{00000000-0002-0000-0D00-000002000000}"/>
    <dataValidation allowBlank="1" showInputMessage="1" showErrorMessage="1" prompt="Escriba el valor numérico del numerador" sqref="H7:H17 L7:L17" xr:uid="{00000000-0002-0000-0D00-000003000000}"/>
    <dataValidation allowBlank="1" showInputMessage="1" showErrorMessage="1" prompt="La formula se llena automáticamente con la información ingresada en la descripción del numerador y el denominador.  Se multiplica por 100 para obtener un porcentaje." sqref="G7" xr:uid="{00000000-0002-0000-0D00-000004000000}"/>
    <dataValidation allowBlank="1" showInputMessage="1" showErrorMessage="1" prompt="Describa el numerador" sqref="E7:E17" xr:uid="{00000000-0002-0000-0D00-000005000000}"/>
    <dataValidation allowBlank="1" showInputMessage="1" showErrorMessage="1" prompt="Describa el denominador" sqref="F7:F17" xr:uid="{00000000-0002-0000-0D00-000006000000}"/>
    <dataValidation allowBlank="1" showInputMessage="1" showErrorMessage="1" prompt="Esta información se carga automáticamente del PLAN DE ACCIÓN " sqref="B8:D17" xr:uid="{00000000-0002-0000-0D00-000007000000}"/>
    <dataValidation allowBlank="1" showInputMessage="1" showErrorMessage="1" prompt="Brevemente, expliqué el valor del resultado." sqref="K7:K17" xr:uid="{00000000-0002-0000-0D00-000008000000}"/>
    <dataValidation allowBlank="1" showInputMessage="1" showErrorMessage="1" prompt="Brevemente, explique el valor del resultado" sqref="O8:O17" xr:uid="{00000000-0002-0000-0D00-000009000000}"/>
  </dataValidations>
  <hyperlinks>
    <hyperlink ref="E6:G6" location="'INDICADOR DE RESULTADO'!A1" display="Ayuda" xr:uid="{00000000-0004-0000-0D00-000000000000}"/>
  </hyperlink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B3:M49"/>
  <sheetViews>
    <sheetView showGridLines="0" showRowColHeaders="0" topLeftCell="F1" zoomScale="90" zoomScaleNormal="90" workbookViewId="0">
      <selection activeCell="A8" sqref="A8"/>
    </sheetView>
  </sheetViews>
  <sheetFormatPr baseColWidth="10" defaultRowHeight="15" x14ac:dyDescent="0.2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45.85546875" customWidth="1"/>
    <col min="12" max="12" width="20.42578125" customWidth="1"/>
    <col min="13" max="13" width="36.7109375" customWidth="1"/>
  </cols>
  <sheetData>
    <row r="3" spans="2:13" ht="23.25" x14ac:dyDescent="0.4">
      <c r="B3" s="220" t="s">
        <v>2413</v>
      </c>
      <c r="C3" s="220"/>
      <c r="D3" s="177"/>
      <c r="E3" s="92"/>
      <c r="F3" s="93"/>
      <c r="G3" s="93"/>
      <c r="H3" s="38"/>
      <c r="I3" s="38"/>
      <c r="J3" s="38"/>
      <c r="K3" s="38"/>
      <c r="L3" s="38"/>
    </row>
    <row r="4" spans="2:13" ht="19.5" x14ac:dyDescent="0.4">
      <c r="B4" s="65"/>
      <c r="C4" s="65"/>
      <c r="D4" s="38"/>
      <c r="E4" s="81"/>
      <c r="F4" s="82"/>
      <c r="G4" s="82"/>
      <c r="H4" s="38"/>
      <c r="I4" s="38"/>
      <c r="J4" s="38"/>
      <c r="K4" s="38"/>
      <c r="L4" s="38"/>
    </row>
    <row r="5" spans="2:13" ht="19.5" x14ac:dyDescent="0.25">
      <c r="B5" s="136" t="s">
        <v>2457</v>
      </c>
      <c r="C5" s="91"/>
      <c r="D5" s="208" t="s">
        <v>2397</v>
      </c>
      <c r="E5" s="209"/>
      <c r="F5" s="209"/>
      <c r="G5" s="209"/>
      <c r="H5" s="209"/>
      <c r="I5" s="209"/>
      <c r="J5" s="209"/>
      <c r="K5" s="209"/>
      <c r="L5" s="209"/>
      <c r="M5" s="210"/>
    </row>
    <row r="6" spans="2:13" ht="19.5" x14ac:dyDescent="0.4">
      <c r="B6" s="38"/>
      <c r="C6" s="137" t="s">
        <v>1538</v>
      </c>
      <c r="D6" s="241" t="s">
        <v>2398</v>
      </c>
      <c r="E6" s="242"/>
      <c r="F6" s="242"/>
      <c r="G6" s="240"/>
      <c r="H6" s="238" t="s">
        <v>2399</v>
      </c>
      <c r="I6" s="239"/>
      <c r="J6" s="239"/>
      <c r="K6" s="240"/>
      <c r="L6" s="224" t="s">
        <v>2410</v>
      </c>
      <c r="M6" s="206" t="s">
        <v>2467</v>
      </c>
    </row>
    <row r="7" spans="2:13" ht="37.5" x14ac:dyDescent="0.25">
      <c r="B7" s="61" t="s">
        <v>1523</v>
      </c>
      <c r="C7" s="61" t="s">
        <v>1479</v>
      </c>
      <c r="D7" s="72" t="s">
        <v>2408</v>
      </c>
      <c r="E7" s="72" t="s">
        <v>2407</v>
      </c>
      <c r="F7" s="72" t="s">
        <v>1482</v>
      </c>
      <c r="G7" s="72" t="s">
        <v>2466</v>
      </c>
      <c r="H7" s="67" t="s">
        <v>2409</v>
      </c>
      <c r="I7" s="67" t="s">
        <v>2408</v>
      </c>
      <c r="J7" s="67" t="s">
        <v>1482</v>
      </c>
      <c r="K7" s="67" t="s">
        <v>2466</v>
      </c>
      <c r="L7" s="225"/>
      <c r="M7" s="207"/>
    </row>
    <row r="8" spans="2:13" ht="50.1" customHeight="1" x14ac:dyDescent="0.25">
      <c r="B8" s="71" t="str">
        <f>+IF('PLAN DE ACCIÓN'!C10=0,"",'PLAN DE ACCIÓN'!C10)</f>
        <v>CONFIGURACION DEL CONTRATO REALIDAD</v>
      </c>
      <c r="C8" s="21" t="s">
        <v>2406</v>
      </c>
      <c r="D8" s="133">
        <v>1</v>
      </c>
      <c r="E8" s="133">
        <v>1</v>
      </c>
      <c r="F8" s="131">
        <f t="shared" ref="F8:F17" si="0">+IFERROR((D8-E8)/E8,"")</f>
        <v>0</v>
      </c>
      <c r="G8" s="139"/>
      <c r="H8" s="130"/>
      <c r="I8" s="69">
        <f>+IF(D8="","",D8)</f>
        <v>1</v>
      </c>
      <c r="J8" s="131" t="str">
        <f>IF(H8="","",IFERROR((H8-I8)/I8,""))</f>
        <v/>
      </c>
      <c r="K8" s="141"/>
      <c r="L8" s="131">
        <f>IF(H8="",F8,IFERROR(AVERAGE(J8,F8),""))</f>
        <v>0</v>
      </c>
      <c r="M8" s="142"/>
    </row>
    <row r="9" spans="2:13" ht="50.1" customHeight="1" x14ac:dyDescent="0.25">
      <c r="B9" s="71" t="str">
        <f>+IF('PLAN DE ACCIÓN'!C11=0,"",'PLAN DE ACCIÓN'!C11)</f>
        <v/>
      </c>
      <c r="C9" s="21" t="s">
        <v>2406</v>
      </c>
      <c r="D9" s="133"/>
      <c r="E9" s="133"/>
      <c r="F9" s="131" t="str">
        <f t="shared" si="0"/>
        <v/>
      </c>
      <c r="G9" s="140"/>
      <c r="H9" s="130"/>
      <c r="I9" s="69" t="str">
        <f t="shared" ref="I9:I17" si="1">+IF(D9="","",D9)</f>
        <v/>
      </c>
      <c r="J9" s="131" t="str">
        <f t="shared" ref="J9:J17" si="2">+IFERROR((H9-I9)/I9,"")</f>
        <v/>
      </c>
      <c r="K9" s="141"/>
      <c r="L9" s="131" t="str">
        <f t="shared" ref="L9:L17" si="3">+IFERROR(AVERAGE(J9,F9),"")</f>
        <v/>
      </c>
      <c r="M9" s="142"/>
    </row>
    <row r="10" spans="2:13" ht="50.1" customHeight="1" x14ac:dyDescent="0.25">
      <c r="B10" s="71" t="str">
        <f>+IF('PLAN DE ACCIÓN'!C12=0,"",'PLAN DE ACCIÓN'!C12)</f>
        <v/>
      </c>
      <c r="C10" s="21" t="s">
        <v>2406</v>
      </c>
      <c r="D10" s="133"/>
      <c r="E10" s="133"/>
      <c r="F10" s="131" t="str">
        <f t="shared" si="0"/>
        <v/>
      </c>
      <c r="G10" s="140"/>
      <c r="H10" s="130"/>
      <c r="I10" s="69" t="str">
        <f t="shared" si="1"/>
        <v/>
      </c>
      <c r="J10" s="131" t="str">
        <f t="shared" si="2"/>
        <v/>
      </c>
      <c r="K10" s="141"/>
      <c r="L10" s="131" t="str">
        <f t="shared" si="3"/>
        <v/>
      </c>
      <c r="M10" s="142"/>
    </row>
    <row r="11" spans="2:13" ht="50.1" customHeight="1" x14ac:dyDescent="0.25">
      <c r="B11" s="71" t="str">
        <f>+IF('PLAN DE ACCIÓN'!C13=0,"",'PLAN DE ACCIÓN'!C13)</f>
        <v/>
      </c>
      <c r="C11" s="21" t="s">
        <v>2406</v>
      </c>
      <c r="D11" s="133"/>
      <c r="E11" s="133"/>
      <c r="F11" s="131" t="str">
        <f t="shared" si="0"/>
        <v/>
      </c>
      <c r="G11" s="140"/>
      <c r="H11" s="130"/>
      <c r="I11" s="69" t="str">
        <f t="shared" si="1"/>
        <v/>
      </c>
      <c r="J11" s="131" t="str">
        <f t="shared" si="2"/>
        <v/>
      </c>
      <c r="K11" s="141"/>
      <c r="L11" s="131" t="str">
        <f t="shared" si="3"/>
        <v/>
      </c>
      <c r="M11" s="142"/>
    </row>
    <row r="12" spans="2:13" ht="50.1" customHeight="1" x14ac:dyDescent="0.25">
      <c r="B12" s="71" t="str">
        <f>+IF('PLAN DE ACCIÓN'!C14=0,"",'PLAN DE ACCIÓN'!C14)</f>
        <v/>
      </c>
      <c r="C12" s="21" t="s">
        <v>2406</v>
      </c>
      <c r="D12" s="133"/>
      <c r="E12" s="133"/>
      <c r="F12" s="131" t="str">
        <f t="shared" si="0"/>
        <v/>
      </c>
      <c r="G12" s="140"/>
      <c r="H12" s="130"/>
      <c r="I12" s="69" t="str">
        <f t="shared" si="1"/>
        <v/>
      </c>
      <c r="J12" s="131" t="str">
        <f t="shared" si="2"/>
        <v/>
      </c>
      <c r="K12" s="141"/>
      <c r="L12" s="131" t="str">
        <f t="shared" si="3"/>
        <v/>
      </c>
      <c r="M12" s="142"/>
    </row>
    <row r="13" spans="2:13" ht="50.1" customHeight="1" x14ac:dyDescent="0.25">
      <c r="B13" s="71" t="str">
        <f>+IF('PLAN DE ACCIÓN'!C15=0,"",'PLAN DE ACCIÓN'!C15)</f>
        <v/>
      </c>
      <c r="C13" s="21" t="s">
        <v>2406</v>
      </c>
      <c r="D13" s="133"/>
      <c r="E13" s="133"/>
      <c r="F13" s="131" t="str">
        <f t="shared" si="0"/>
        <v/>
      </c>
      <c r="G13" s="140"/>
      <c r="H13" s="130"/>
      <c r="I13" s="69" t="str">
        <f t="shared" si="1"/>
        <v/>
      </c>
      <c r="J13" s="131" t="str">
        <f t="shared" si="2"/>
        <v/>
      </c>
      <c r="K13" s="141"/>
      <c r="L13" s="131" t="str">
        <f t="shared" si="3"/>
        <v/>
      </c>
      <c r="M13" s="142"/>
    </row>
    <row r="14" spans="2:13" ht="50.1" customHeight="1" x14ac:dyDescent="0.25">
      <c r="B14" s="71" t="str">
        <f>+IF('PLAN DE ACCIÓN'!C16=0,"",'PLAN DE ACCIÓN'!C16)</f>
        <v/>
      </c>
      <c r="C14" s="21" t="s">
        <v>2406</v>
      </c>
      <c r="D14" s="133"/>
      <c r="E14" s="133"/>
      <c r="F14" s="131" t="str">
        <f t="shared" si="0"/>
        <v/>
      </c>
      <c r="G14" s="140"/>
      <c r="H14" s="130"/>
      <c r="I14" s="69" t="str">
        <f t="shared" si="1"/>
        <v/>
      </c>
      <c r="J14" s="131" t="str">
        <f t="shared" si="2"/>
        <v/>
      </c>
      <c r="K14" s="141"/>
      <c r="L14" s="131" t="str">
        <f t="shared" si="3"/>
        <v/>
      </c>
      <c r="M14" s="142"/>
    </row>
    <row r="15" spans="2:13" ht="50.1" customHeight="1" x14ac:dyDescent="0.25">
      <c r="B15" s="71" t="str">
        <f>+IF('PLAN DE ACCIÓN'!C17=0,"",'PLAN DE ACCIÓN'!C17)</f>
        <v/>
      </c>
      <c r="C15" s="21" t="s">
        <v>2406</v>
      </c>
      <c r="D15" s="133"/>
      <c r="E15" s="133"/>
      <c r="F15" s="131" t="str">
        <f t="shared" si="0"/>
        <v/>
      </c>
      <c r="G15" s="140"/>
      <c r="H15" s="130"/>
      <c r="I15" s="69" t="str">
        <f t="shared" si="1"/>
        <v/>
      </c>
      <c r="J15" s="131" t="str">
        <f t="shared" si="2"/>
        <v/>
      </c>
      <c r="K15" s="141"/>
      <c r="L15" s="131" t="str">
        <f t="shared" si="3"/>
        <v/>
      </c>
      <c r="M15" s="142"/>
    </row>
    <row r="16" spans="2:13" ht="50.1" customHeight="1" x14ac:dyDescent="0.25">
      <c r="B16" s="71" t="str">
        <f>+IF('PLAN DE ACCIÓN'!C18=0,"",'PLAN DE ACCIÓN'!C18)</f>
        <v/>
      </c>
      <c r="C16" s="21" t="s">
        <v>2406</v>
      </c>
      <c r="D16" s="133"/>
      <c r="E16" s="133"/>
      <c r="F16" s="131" t="str">
        <f t="shared" si="0"/>
        <v/>
      </c>
      <c r="G16" s="140"/>
      <c r="H16" s="130"/>
      <c r="I16" s="69" t="str">
        <f t="shared" si="1"/>
        <v/>
      </c>
      <c r="J16" s="131" t="str">
        <f t="shared" si="2"/>
        <v/>
      </c>
      <c r="K16" s="141"/>
      <c r="L16" s="131" t="str">
        <f t="shared" si="3"/>
        <v/>
      </c>
      <c r="M16" s="142"/>
    </row>
    <row r="17" spans="2:13" ht="50.1" customHeight="1" x14ac:dyDescent="0.25">
      <c r="B17" s="71" t="str">
        <f>+IF('PLAN DE ACCIÓN'!C19=0,"",'PLAN DE ACCIÓN'!C19)</f>
        <v/>
      </c>
      <c r="C17" s="21" t="s">
        <v>2406</v>
      </c>
      <c r="D17" s="133"/>
      <c r="E17" s="133"/>
      <c r="F17" s="131" t="str">
        <f t="shared" si="0"/>
        <v/>
      </c>
      <c r="G17" s="140"/>
      <c r="H17" s="130"/>
      <c r="I17" s="69" t="str">
        <f t="shared" si="1"/>
        <v/>
      </c>
      <c r="J17" s="131" t="str">
        <f t="shared" si="2"/>
        <v/>
      </c>
      <c r="K17" s="141"/>
      <c r="L17" s="131" t="str">
        <f t="shared" si="3"/>
        <v/>
      </c>
      <c r="M17" s="142"/>
    </row>
    <row r="18" spans="2:13" ht="18.75" x14ac:dyDescent="0.4">
      <c r="B18" s="38"/>
      <c r="C18" s="38"/>
      <c r="D18" s="38"/>
      <c r="E18" s="38"/>
      <c r="F18" s="38"/>
      <c r="G18" s="38"/>
      <c r="H18" s="38"/>
      <c r="I18" s="38"/>
      <c r="J18" s="38"/>
      <c r="K18" s="38"/>
      <c r="L18" s="38"/>
    </row>
    <row r="19" spans="2:13" ht="18.75" x14ac:dyDescent="0.4">
      <c r="B19" s="38"/>
      <c r="C19" s="38"/>
      <c r="D19" s="38"/>
      <c r="E19" s="38"/>
      <c r="F19" s="38"/>
      <c r="G19" s="38"/>
      <c r="H19" s="38"/>
      <c r="I19" s="38"/>
      <c r="J19" s="38"/>
      <c r="K19" s="38"/>
      <c r="L19" s="38"/>
    </row>
    <row r="20" spans="2:13" ht="18.75" x14ac:dyDescent="0.4">
      <c r="B20" s="38"/>
      <c r="C20" s="38"/>
      <c r="D20" s="38"/>
      <c r="E20" s="38"/>
      <c r="F20" s="38"/>
      <c r="G20" s="38"/>
      <c r="H20" s="38"/>
      <c r="I20" s="38"/>
      <c r="J20" s="38"/>
      <c r="K20" s="38"/>
      <c r="L20" s="38"/>
    </row>
    <row r="21" spans="2:13" ht="18.75" x14ac:dyDescent="0.4">
      <c r="B21" s="38"/>
      <c r="C21" s="38"/>
      <c r="D21" s="38"/>
      <c r="E21" s="38"/>
      <c r="F21" s="38"/>
      <c r="G21" s="38"/>
      <c r="H21" s="38"/>
      <c r="I21" s="38"/>
      <c r="J21" s="38"/>
      <c r="K21" s="38"/>
      <c r="L21" s="38"/>
    </row>
    <row r="22" spans="2:13" ht="18.75" x14ac:dyDescent="0.4">
      <c r="B22" s="38"/>
      <c r="C22" s="38"/>
      <c r="D22" s="38"/>
      <c r="E22" s="38"/>
      <c r="F22" s="38"/>
      <c r="G22" s="38"/>
      <c r="H22" s="38"/>
      <c r="I22" s="38"/>
      <c r="J22" s="38"/>
      <c r="K22" s="38"/>
      <c r="L22" s="38"/>
    </row>
    <row r="23" spans="2:13" ht="18.75" x14ac:dyDescent="0.4">
      <c r="B23" s="38"/>
      <c r="C23" s="38"/>
      <c r="D23" s="38"/>
      <c r="E23" s="38"/>
      <c r="F23" s="38"/>
      <c r="G23" s="38"/>
      <c r="H23" s="38"/>
      <c r="I23" s="38"/>
      <c r="J23" s="38"/>
      <c r="K23" s="38"/>
      <c r="L23" s="38"/>
    </row>
    <row r="24" spans="2:13" ht="18.75" x14ac:dyDescent="0.4">
      <c r="B24" s="38"/>
      <c r="C24" s="38"/>
      <c r="D24" s="38"/>
      <c r="E24" s="38"/>
      <c r="F24" s="38"/>
      <c r="G24" s="38"/>
      <c r="H24" s="38"/>
      <c r="I24" s="38"/>
      <c r="J24" s="38"/>
      <c r="K24" s="38"/>
      <c r="L24" s="38"/>
    </row>
    <row r="25" spans="2:13" ht="18.75" x14ac:dyDescent="0.4">
      <c r="B25" s="38"/>
      <c r="C25" s="38"/>
      <c r="D25" s="38"/>
      <c r="E25" s="38"/>
      <c r="F25" s="38"/>
      <c r="G25" s="38"/>
      <c r="H25" s="38"/>
      <c r="I25" s="38"/>
      <c r="J25" s="38"/>
      <c r="K25" s="38"/>
      <c r="L25" s="38"/>
    </row>
    <row r="26" spans="2:13" ht="18.75" x14ac:dyDescent="0.4">
      <c r="B26" s="38"/>
      <c r="C26" s="38"/>
      <c r="D26" s="38"/>
      <c r="E26" s="38"/>
      <c r="F26" s="38"/>
      <c r="G26" s="38"/>
      <c r="H26" s="38"/>
      <c r="I26" s="38"/>
      <c r="J26" s="38"/>
      <c r="K26" s="38"/>
      <c r="L26" s="38"/>
    </row>
    <row r="27" spans="2:13" ht="18.75" x14ac:dyDescent="0.4">
      <c r="B27" s="38"/>
      <c r="C27" s="38"/>
      <c r="D27" s="38"/>
      <c r="E27" s="38"/>
      <c r="F27" s="38"/>
      <c r="G27" s="38"/>
      <c r="H27" s="38"/>
      <c r="I27" s="38"/>
      <c r="J27" s="38"/>
      <c r="K27" s="38"/>
      <c r="L27" s="38"/>
    </row>
    <row r="28" spans="2:13" ht="18.75" x14ac:dyDescent="0.4">
      <c r="B28" s="38"/>
      <c r="C28" s="38"/>
      <c r="D28" s="38"/>
      <c r="E28" s="38"/>
      <c r="F28" s="38"/>
      <c r="G28" s="38"/>
      <c r="H28" s="38"/>
      <c r="I28" s="38"/>
      <c r="J28" s="38"/>
      <c r="K28" s="38"/>
      <c r="L28" s="38"/>
    </row>
    <row r="29" spans="2:13" ht="18.75" x14ac:dyDescent="0.4">
      <c r="B29" s="38"/>
      <c r="C29" s="38"/>
      <c r="D29" s="38"/>
      <c r="E29" s="38"/>
      <c r="F29" s="38"/>
      <c r="G29" s="38"/>
      <c r="H29" s="38"/>
      <c r="I29" s="38"/>
      <c r="J29" s="38"/>
      <c r="K29" s="38"/>
      <c r="L29" s="38"/>
    </row>
    <row r="30" spans="2:13" ht="18.75" x14ac:dyDescent="0.4">
      <c r="B30" s="38"/>
      <c r="C30" s="38"/>
      <c r="D30" s="38"/>
      <c r="E30" s="38"/>
      <c r="F30" s="38"/>
      <c r="G30" s="38"/>
      <c r="H30" s="38"/>
      <c r="I30" s="38"/>
      <c r="J30" s="38"/>
      <c r="K30" s="38"/>
      <c r="L30" s="38"/>
    </row>
    <row r="31" spans="2:13" ht="18.75" x14ac:dyDescent="0.4">
      <c r="B31" s="38"/>
      <c r="C31" s="38"/>
      <c r="D31" s="38"/>
      <c r="E31" s="38"/>
      <c r="F31" s="38"/>
      <c r="G31" s="38"/>
      <c r="H31" s="38"/>
      <c r="I31" s="38"/>
      <c r="J31" s="38"/>
      <c r="K31" s="38"/>
      <c r="L31" s="38"/>
    </row>
    <row r="32" spans="2:13" ht="18.75" x14ac:dyDescent="0.4">
      <c r="B32" s="38"/>
      <c r="C32" s="38"/>
      <c r="D32" s="38"/>
      <c r="E32" s="38"/>
      <c r="F32" s="38"/>
      <c r="G32" s="38"/>
      <c r="H32" s="38"/>
      <c r="I32" s="38"/>
      <c r="J32" s="38"/>
      <c r="K32" s="38"/>
      <c r="L32" s="38"/>
    </row>
    <row r="33" spans="2:12" ht="18.75" x14ac:dyDescent="0.4">
      <c r="B33" s="38"/>
      <c r="C33" s="38"/>
      <c r="D33" s="38"/>
      <c r="E33" s="38"/>
      <c r="F33" s="38"/>
      <c r="G33" s="38"/>
      <c r="H33" s="38"/>
      <c r="I33" s="38"/>
      <c r="J33" s="38"/>
      <c r="K33" s="38"/>
      <c r="L33" s="38"/>
    </row>
    <row r="34" spans="2:12" ht="18.75" x14ac:dyDescent="0.4">
      <c r="B34" s="38"/>
      <c r="C34" s="38"/>
      <c r="D34" s="38"/>
      <c r="E34" s="38"/>
      <c r="F34" s="38"/>
      <c r="G34" s="38"/>
      <c r="H34" s="38"/>
      <c r="I34" s="38"/>
      <c r="J34" s="38"/>
      <c r="K34" s="38"/>
      <c r="L34" s="38"/>
    </row>
    <row r="35" spans="2:12" ht="18.75" x14ac:dyDescent="0.4">
      <c r="B35" s="38"/>
      <c r="C35" s="38"/>
      <c r="D35" s="38"/>
      <c r="E35" s="38"/>
      <c r="F35" s="38"/>
      <c r="G35" s="38"/>
      <c r="H35" s="38"/>
      <c r="I35" s="38"/>
      <c r="J35" s="38"/>
      <c r="K35" s="38"/>
      <c r="L35" s="38"/>
    </row>
    <row r="36" spans="2:12" ht="18.75" x14ac:dyDescent="0.4">
      <c r="B36" s="38"/>
      <c r="C36" s="38"/>
      <c r="D36" s="38"/>
      <c r="E36" s="38"/>
      <c r="F36" s="38"/>
      <c r="G36" s="38"/>
      <c r="H36" s="38"/>
      <c r="I36" s="38"/>
      <c r="J36" s="38"/>
      <c r="K36" s="38"/>
      <c r="L36" s="38"/>
    </row>
    <row r="37" spans="2:12" ht="18.75" x14ac:dyDescent="0.4">
      <c r="B37" s="38"/>
      <c r="C37" s="38"/>
      <c r="D37" s="38"/>
      <c r="E37" s="38"/>
      <c r="F37" s="38"/>
      <c r="G37" s="38"/>
      <c r="H37" s="38"/>
      <c r="I37" s="38"/>
      <c r="J37" s="38"/>
      <c r="K37" s="38"/>
      <c r="L37" s="38"/>
    </row>
    <row r="38" spans="2:12" ht="18.75" x14ac:dyDescent="0.4">
      <c r="B38" s="38"/>
      <c r="C38" s="38"/>
      <c r="D38" s="38"/>
      <c r="E38" s="38"/>
      <c r="F38" s="38"/>
      <c r="G38" s="38"/>
      <c r="H38" s="38"/>
      <c r="I38" s="38"/>
      <c r="J38" s="38"/>
      <c r="K38" s="38"/>
      <c r="L38" s="38"/>
    </row>
    <row r="39" spans="2:12" ht="18.75" x14ac:dyDescent="0.4">
      <c r="B39" s="38"/>
      <c r="C39" s="38"/>
      <c r="D39" s="38"/>
      <c r="E39" s="38"/>
      <c r="F39" s="38"/>
      <c r="G39" s="38"/>
      <c r="H39" s="38"/>
      <c r="I39" s="38"/>
      <c r="J39" s="38"/>
      <c r="K39" s="38"/>
      <c r="L39" s="38"/>
    </row>
    <row r="40" spans="2:12" ht="18.75" x14ac:dyDescent="0.4">
      <c r="B40" s="38"/>
      <c r="C40" s="38"/>
      <c r="D40" s="38"/>
      <c r="E40" s="38"/>
      <c r="F40" s="38"/>
      <c r="G40" s="38"/>
      <c r="H40" s="38"/>
      <c r="I40" s="38"/>
      <c r="J40" s="38"/>
      <c r="K40" s="38"/>
      <c r="L40" s="38"/>
    </row>
    <row r="41" spans="2:12" ht="18.75" x14ac:dyDescent="0.4">
      <c r="B41" s="38"/>
      <c r="C41" s="38"/>
      <c r="D41" s="38"/>
      <c r="E41" s="38"/>
      <c r="F41" s="38"/>
      <c r="G41" s="38"/>
      <c r="H41" s="38"/>
      <c r="I41" s="38"/>
      <c r="J41" s="38"/>
      <c r="K41" s="38"/>
      <c r="L41" s="38"/>
    </row>
    <row r="42" spans="2:12" ht="18.75" x14ac:dyDescent="0.4">
      <c r="B42" s="38"/>
      <c r="C42" s="38"/>
      <c r="D42" s="38"/>
      <c r="E42" s="38"/>
      <c r="F42" s="38"/>
      <c r="G42" s="38"/>
      <c r="H42" s="38"/>
      <c r="I42" s="38"/>
      <c r="J42" s="38"/>
      <c r="K42" s="38"/>
      <c r="L42" s="38"/>
    </row>
    <row r="43" spans="2:12" ht="18.75" x14ac:dyDescent="0.4">
      <c r="B43" s="38"/>
      <c r="C43" s="38"/>
      <c r="D43" s="38"/>
      <c r="E43" s="38"/>
      <c r="F43" s="38"/>
      <c r="G43" s="38"/>
      <c r="H43" s="38"/>
      <c r="I43" s="38"/>
      <c r="J43" s="38"/>
      <c r="K43" s="38"/>
      <c r="L43" s="38"/>
    </row>
    <row r="44" spans="2:12" ht="18.75" x14ac:dyDescent="0.4">
      <c r="B44" s="38"/>
      <c r="C44" s="38"/>
      <c r="D44" s="38"/>
      <c r="E44" s="38"/>
      <c r="F44" s="38"/>
      <c r="G44" s="38"/>
      <c r="H44" s="38"/>
      <c r="I44" s="38"/>
      <c r="J44" s="38"/>
      <c r="K44" s="38"/>
      <c r="L44" s="38"/>
    </row>
    <row r="45" spans="2:12" ht="18.75" x14ac:dyDescent="0.4">
      <c r="B45" s="38"/>
      <c r="C45" s="38"/>
      <c r="D45" s="38"/>
      <c r="E45" s="38"/>
      <c r="F45" s="38"/>
      <c r="G45" s="38"/>
      <c r="H45" s="38"/>
      <c r="I45" s="38"/>
      <c r="J45" s="38"/>
      <c r="K45" s="38"/>
      <c r="L45" s="38"/>
    </row>
    <row r="46" spans="2:12" ht="18.75" hidden="1" x14ac:dyDescent="0.4">
      <c r="B46" s="38"/>
      <c r="C46" s="38"/>
      <c r="D46" s="38"/>
      <c r="E46" s="38"/>
      <c r="F46" s="100">
        <f>+IFERROR(AVERAGE(F8:F17),"")</f>
        <v>0</v>
      </c>
      <c r="G46" s="100"/>
      <c r="H46" s="100"/>
      <c r="I46" s="100"/>
      <c r="J46" s="100" t="str">
        <f>+IFERROR(AVERAGE(J8:J17),"")</f>
        <v/>
      </c>
      <c r="K46" s="100"/>
      <c r="L46" s="100">
        <f>+IFERROR(AVERAGE(L8:L17),"")</f>
        <v>0</v>
      </c>
    </row>
    <row r="47" spans="2:12" ht="18.75" x14ac:dyDescent="0.4">
      <c r="B47" s="38"/>
      <c r="C47" s="38"/>
      <c r="D47" s="38"/>
      <c r="E47" s="38"/>
      <c r="F47" s="38"/>
      <c r="G47" s="38"/>
      <c r="H47" s="38"/>
      <c r="I47" s="38"/>
      <c r="J47" s="38"/>
      <c r="K47" s="38"/>
      <c r="L47" s="38"/>
    </row>
    <row r="48" spans="2:12" x14ac:dyDescent="0.25">
      <c r="B48" s="64"/>
      <c r="C48" s="64"/>
      <c r="D48" s="64"/>
      <c r="E48" s="64"/>
      <c r="F48" s="64"/>
      <c r="G48" s="64"/>
      <c r="H48" s="64"/>
      <c r="I48" s="64"/>
      <c r="J48" s="64"/>
      <c r="K48" s="64"/>
      <c r="L48" s="64"/>
    </row>
    <row r="49" spans="2:12" x14ac:dyDescent="0.25">
      <c r="B49" s="64"/>
      <c r="C49" s="64"/>
      <c r="D49" s="64"/>
      <c r="E49" s="64"/>
      <c r="F49" s="64"/>
      <c r="G49" s="64"/>
      <c r="H49" s="64"/>
      <c r="I49" s="64"/>
      <c r="J49" s="64"/>
      <c r="K49" s="64"/>
      <c r="L49" s="64"/>
    </row>
  </sheetData>
  <sheetProtection algorithmName="SHA-512" hashValue="e8BWsVN9GHPp0fT4s0ntcp8+zFh8z0Uo2Y2cJLV+rdvFezexI2/WvEJEVQppOYmL8I+qVKhBDzCtZGWZneb7mg==" saltValue="wM+QLbyfc0ieFtb+fzzwkw==" spinCount="100000" sheet="1" objects="1" scenarios="1"/>
  <mergeCells count="6">
    <mergeCell ref="M6:M7"/>
    <mergeCell ref="D5:M5"/>
    <mergeCell ref="B3:D3"/>
    <mergeCell ref="L6:L7"/>
    <mergeCell ref="H6:K6"/>
    <mergeCell ref="D6:G6"/>
  </mergeCells>
  <conditionalFormatting sqref="L8:L1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1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1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17" xr:uid="{00000000-0002-0000-0E00-000000000000}"/>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17" xr:uid="{00000000-0002-0000-0E00-000001000000}"/>
    <dataValidation allowBlank="1" showInputMessage="1" showErrorMessage="1" prompt="Escriba el número de demandas de esa causa registradas al finalizar el año de implementación 2 en eKOGUI." sqref="H7:H17" xr:uid="{00000000-0002-0000-0E00-000002000000}"/>
    <dataValidation allowBlank="1" showInputMessage="1" showErrorMessage="1" prompt="El campo se diligencia automáticamente con la información registrada para el año de implementación 1." sqref="I7:I17" xr:uid="{00000000-0002-0000-0E00-000003000000}"/>
    <dataValidation allowBlank="1" showInputMessage="1" showErrorMessage="1" prompt="Se calcula automáticamente el cambio porcentual en las demandas de esa causa, una vez se ingrese los valores de las demandas para cada año." sqref="K8:K17 J7:J17 F7:F17" xr:uid="{00000000-0002-0000-0E00-000004000000}"/>
    <dataValidation allowBlank="1" showInputMessage="1" showErrorMessage="1" prompt="Escriba el número de demandas de esa causa registradas al finalizar el año de formulación de la política en eKOGUI." sqref="E7:E17" xr:uid="{00000000-0002-0000-0E00-000005000000}"/>
    <dataValidation allowBlank="1" showInputMessage="1" showErrorMessage="1" prompt="Escriba el número de demandas de esa causa registradas al finalizal el año 1 de implementación en eKOGUI." sqref="D7:D17" xr:uid="{00000000-0002-0000-0E00-000006000000}"/>
    <dataValidation allowBlank="1" showInputMessage="1" showErrorMessage="1" prompt="Explique brevemente el resultado" sqref="G7:G17" xr:uid="{00000000-0002-0000-0E00-000007000000}"/>
    <dataValidation allowBlank="1" showInputMessage="1" showErrorMessage="1" prompt="Se calcula automáticamente el porcentaje de avance, una vez se ingresen los valores del numerado y denominador" sqref="K7" xr:uid="{00000000-0002-0000-0E00-000008000000}"/>
    <dataValidation allowBlank="1" showInputMessage="1" showErrorMessage="1" prompt="Se calcula automáticamente, promediando los resultados del año 1 y el año 2" sqref="M6:M7" xr:uid="{00000000-0002-0000-0E00-000009000000}"/>
  </dataValidations>
  <hyperlinks>
    <hyperlink ref="C6" location="'INDICADOR DE IMPACTO'!A1" display="Ayuda" xr:uid="{00000000-0004-0000-0E00-000000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3:AH28"/>
  <sheetViews>
    <sheetView showGridLines="0" showRowColHeaders="0" topLeftCell="A10" zoomScaleNormal="100" workbookViewId="0"/>
  </sheetViews>
  <sheetFormatPr baseColWidth="10" defaultRowHeight="15" x14ac:dyDescent="0.2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23.25" x14ac:dyDescent="0.4">
      <c r="A3" s="20"/>
      <c r="B3" s="220" t="s">
        <v>2417</v>
      </c>
      <c r="C3" s="199"/>
      <c r="D3" s="199"/>
      <c r="E3" s="199"/>
      <c r="F3" s="216"/>
      <c r="G3" s="216"/>
      <c r="H3" s="216"/>
      <c r="I3" s="216"/>
      <c r="AA3" s="90"/>
      <c r="AB3" s="90"/>
      <c r="AC3" s="90"/>
      <c r="AD3" s="90"/>
      <c r="AE3" s="90"/>
      <c r="AF3" s="90"/>
      <c r="AG3" s="90"/>
      <c r="AH3" s="90"/>
    </row>
    <row r="4" spans="1:34" x14ac:dyDescent="0.25">
      <c r="Z4" s="113" t="s">
        <v>2425</v>
      </c>
      <c r="AA4" s="113">
        <v>20</v>
      </c>
      <c r="AB4" s="113"/>
      <c r="AC4" s="113"/>
      <c r="AD4" s="90"/>
      <c r="AE4" s="90"/>
      <c r="AF4" s="90"/>
      <c r="AG4" s="90"/>
      <c r="AH4" s="90"/>
    </row>
    <row r="5" spans="1:34" ht="19.5" x14ac:dyDescent="0.4">
      <c r="B5" s="84"/>
      <c r="C5" s="85" t="s">
        <v>2421</v>
      </c>
      <c r="D5" s="85" t="s">
        <v>2422</v>
      </c>
      <c r="E5" s="85" t="s">
        <v>2423</v>
      </c>
      <c r="Z5" s="113" t="s">
        <v>2424</v>
      </c>
      <c r="AA5" s="113">
        <v>20</v>
      </c>
      <c r="AB5" s="113"/>
      <c r="AC5" s="113"/>
      <c r="AD5" s="90"/>
      <c r="AE5" s="90"/>
      <c r="AF5" s="90"/>
      <c r="AG5" s="90"/>
      <c r="AH5" s="90"/>
    </row>
    <row r="6" spans="1:34" ht="18.75" x14ac:dyDescent="0.4">
      <c r="B6" s="88" t="s">
        <v>2418</v>
      </c>
      <c r="C6" s="86">
        <f>+'INDICADOR GESTIÓN - MECANISMO'!J43</f>
        <v>0.41666666666666663</v>
      </c>
      <c r="D6" s="86" t="str">
        <f>+'INDICADOR GESTIÓN - MECANISMO'!N43</f>
        <v/>
      </c>
      <c r="E6" s="86">
        <f>+'INDICADOR GESTIÓN - MECANISMO'!P43</f>
        <v>0.41666666666666663</v>
      </c>
      <c r="Z6" s="113" t="s">
        <v>2427</v>
      </c>
      <c r="AA6" s="113">
        <v>20</v>
      </c>
      <c r="AB6" s="113"/>
      <c r="AC6" s="113"/>
      <c r="AD6" s="90"/>
      <c r="AE6" s="90"/>
      <c r="AF6" s="90"/>
      <c r="AG6" s="90"/>
      <c r="AH6" s="90"/>
    </row>
    <row r="7" spans="1:34" ht="18.75" x14ac:dyDescent="0.4">
      <c r="B7" s="88" t="s">
        <v>2419</v>
      </c>
      <c r="C7" s="86" t="str">
        <f>+'INDICADOR DE RESULTADO - MEDIDA'!J46</f>
        <v/>
      </c>
      <c r="D7" s="86" t="str">
        <f>+'INDICADOR DE RESULTADO - MEDIDA'!N46</f>
        <v/>
      </c>
      <c r="E7" s="86" t="str">
        <f>+'INDICADOR DE RESULTADO - MEDIDA'!P46</f>
        <v/>
      </c>
      <c r="Z7" s="113" t="s">
        <v>2426</v>
      </c>
      <c r="AA7" s="113">
        <v>20</v>
      </c>
      <c r="AB7" s="113"/>
      <c r="AC7" s="113"/>
      <c r="AD7" s="90"/>
      <c r="AE7" s="90"/>
      <c r="AF7" s="90"/>
      <c r="AG7" s="90"/>
      <c r="AH7" s="90"/>
    </row>
    <row r="8" spans="1:34" ht="18.75" x14ac:dyDescent="0.4">
      <c r="B8" s="88" t="s">
        <v>2420</v>
      </c>
      <c r="C8" s="87">
        <f>+'INDICADOR IMPACTO-LITIGIO'!F46</f>
        <v>0</v>
      </c>
      <c r="D8" s="87" t="str">
        <f>+'INDICADOR IMPACTO-LITIGIO'!J46</f>
        <v/>
      </c>
      <c r="E8" s="87">
        <f>+'INDICADOR IMPACTO-LITIGIO'!L46</f>
        <v>0</v>
      </c>
      <c r="Z8" s="113" t="s">
        <v>2428</v>
      </c>
      <c r="AA8" s="113">
        <v>20</v>
      </c>
      <c r="AB8" s="113"/>
      <c r="AC8" s="113"/>
      <c r="AD8" s="90"/>
      <c r="AE8" s="90"/>
      <c r="AF8" s="90"/>
      <c r="AG8" s="90"/>
      <c r="AH8" s="90"/>
    </row>
    <row r="9" spans="1:34" x14ac:dyDescent="0.25">
      <c r="Z9" s="113" t="s">
        <v>2429</v>
      </c>
      <c r="AA9" s="113">
        <v>100</v>
      </c>
      <c r="AB9" s="113"/>
      <c r="AC9" s="113"/>
      <c r="AD9" s="90"/>
      <c r="AE9" s="90"/>
      <c r="AF9" s="90"/>
      <c r="AG9" s="90"/>
      <c r="AH9" s="90"/>
    </row>
    <row r="10" spans="1:34" x14ac:dyDescent="0.25">
      <c r="C10" s="90"/>
      <c r="Z10" s="113"/>
      <c r="AA10" s="113"/>
      <c r="AB10" s="113"/>
      <c r="AC10" s="113"/>
      <c r="AD10" s="90"/>
      <c r="AE10" s="90"/>
      <c r="AF10" s="90"/>
      <c r="AG10" s="90"/>
      <c r="AH10" s="90"/>
    </row>
    <row r="11" spans="1:34" x14ac:dyDescent="0.25">
      <c r="E11" s="89"/>
      <c r="Z11" s="113" t="s">
        <v>2430</v>
      </c>
      <c r="AA11" s="114">
        <f>+E6*100</f>
        <v>41.666666666666664</v>
      </c>
      <c r="AB11" s="113"/>
      <c r="AC11" s="114" t="e">
        <f>+E7*100</f>
        <v>#VALUE!</v>
      </c>
      <c r="AD11" s="90"/>
      <c r="AE11" s="90"/>
      <c r="AF11" s="90"/>
      <c r="AG11" s="90"/>
      <c r="AH11" s="90"/>
    </row>
    <row r="12" spans="1:34" x14ac:dyDescent="0.25">
      <c r="Z12" s="113"/>
      <c r="AA12" s="113"/>
      <c r="AB12" s="113"/>
      <c r="AC12" s="113"/>
      <c r="AD12" s="90"/>
      <c r="AE12" s="90"/>
      <c r="AF12" s="90"/>
      <c r="AG12" s="90"/>
      <c r="AH12" s="90"/>
    </row>
    <row r="13" spans="1:34" x14ac:dyDescent="0.25">
      <c r="Z13" s="113" t="s">
        <v>2431</v>
      </c>
      <c r="AA13" s="113">
        <f>AA11-AA14/2</f>
        <v>40.166666666666664</v>
      </c>
      <c r="AB13" s="113"/>
      <c r="AC13" s="113" t="e">
        <f>AC11-AC14/2</f>
        <v>#VALUE!</v>
      </c>
      <c r="AD13" s="90"/>
      <c r="AE13" s="90"/>
      <c r="AF13" s="90"/>
      <c r="AG13" s="90"/>
      <c r="AH13" s="90"/>
    </row>
    <row r="14" spans="1:34" x14ac:dyDescent="0.25">
      <c r="Z14" s="113" t="s">
        <v>2432</v>
      </c>
      <c r="AA14" s="113">
        <v>3</v>
      </c>
      <c r="AB14" s="113"/>
      <c r="AC14" s="113">
        <v>3</v>
      </c>
      <c r="AD14" s="90"/>
      <c r="AE14" s="90"/>
      <c r="AF14" s="90"/>
      <c r="AG14" s="90"/>
      <c r="AH14" s="90"/>
    </row>
    <row r="15" spans="1:34" x14ac:dyDescent="0.25">
      <c r="Z15" s="113" t="s">
        <v>2433</v>
      </c>
      <c r="AA15" s="113">
        <f>SUM(AA4:AA9)-AA13-AA14</f>
        <v>156.83333333333334</v>
      </c>
      <c r="AB15" s="113"/>
      <c r="AC15" s="113" t="e">
        <f>SUM(AA4:AA9)-AC13-AC14</f>
        <v>#VALUE!</v>
      </c>
      <c r="AD15" s="90"/>
      <c r="AE15" s="90"/>
      <c r="AF15" s="90"/>
      <c r="AG15" s="90"/>
      <c r="AH15" s="90"/>
    </row>
    <row r="16" spans="1:34" x14ac:dyDescent="0.25">
      <c r="AA16" s="90"/>
      <c r="AB16" s="90"/>
      <c r="AC16" s="90"/>
      <c r="AD16" s="90"/>
      <c r="AE16" s="90"/>
      <c r="AF16" s="90"/>
      <c r="AG16" s="90"/>
      <c r="AH16" s="90"/>
    </row>
    <row r="17" spans="3:34" x14ac:dyDescent="0.25">
      <c r="AA17" s="90"/>
      <c r="AB17" s="90"/>
      <c r="AC17" s="90"/>
      <c r="AD17" s="90"/>
      <c r="AE17" s="90"/>
      <c r="AF17" s="90"/>
      <c r="AG17" s="90"/>
      <c r="AH17" s="90"/>
    </row>
    <row r="18" spans="3:34" x14ac:dyDescent="0.25">
      <c r="AA18" s="90"/>
      <c r="AB18" s="90"/>
      <c r="AC18" s="90"/>
      <c r="AD18" s="90"/>
      <c r="AE18" s="90"/>
      <c r="AF18" s="90"/>
      <c r="AG18" s="90"/>
      <c r="AH18" s="90"/>
    </row>
    <row r="24" spans="3:34" ht="23.25" x14ac:dyDescent="0.25">
      <c r="C24" s="243" t="s">
        <v>2434</v>
      </c>
      <c r="D24" s="243"/>
    </row>
    <row r="26" spans="3:34" x14ac:dyDescent="0.25">
      <c r="C26" s="244">
        <f>+E8</f>
        <v>0</v>
      </c>
      <c r="D26" s="245"/>
    </row>
    <row r="27" spans="3:34" x14ac:dyDescent="0.25">
      <c r="C27" s="246"/>
      <c r="D27" s="247"/>
    </row>
    <row r="28" spans="3:34" x14ac:dyDescent="0.25">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B3:K45"/>
  <sheetViews>
    <sheetView showGridLines="0" showRowColHeaders="0" workbookViewId="0">
      <selection activeCell="B17" sqref="B17"/>
    </sheetView>
  </sheetViews>
  <sheetFormatPr baseColWidth="10" defaultRowHeight="15" x14ac:dyDescent="0.25"/>
  <cols>
    <col min="1" max="1" width="5.7109375" customWidth="1"/>
  </cols>
  <sheetData>
    <row r="3" spans="2:11" ht="23.25" x14ac:dyDescent="0.25">
      <c r="B3" s="251" t="s">
        <v>1539</v>
      </c>
      <c r="C3" s="199"/>
      <c r="D3" s="199"/>
      <c r="E3" s="199"/>
      <c r="F3" s="199"/>
      <c r="G3" s="199"/>
      <c r="H3" s="199"/>
      <c r="I3" s="96"/>
      <c r="J3" s="96"/>
      <c r="K3" s="96"/>
    </row>
    <row r="5" spans="2:11" x14ac:dyDescent="0.25">
      <c r="B5" s="201" t="s">
        <v>2376</v>
      </c>
      <c r="C5" s="201"/>
      <c r="D5" s="201"/>
      <c r="E5" s="201"/>
      <c r="F5" s="201"/>
      <c r="G5" s="201"/>
      <c r="H5" s="201"/>
      <c r="I5" s="94"/>
      <c r="J5" s="94"/>
      <c r="K5" s="94"/>
    </row>
    <row r="6" spans="2:11" x14ac:dyDescent="0.25">
      <c r="B6" s="201"/>
      <c r="C6" s="201"/>
      <c r="D6" s="201"/>
      <c r="E6" s="201"/>
      <c r="F6" s="201"/>
      <c r="G6" s="201"/>
      <c r="H6" s="201"/>
      <c r="I6" s="94"/>
      <c r="J6" s="94"/>
      <c r="K6" s="94"/>
    </row>
    <row r="7" spans="2:11" ht="18.75" x14ac:dyDescent="0.4">
      <c r="B7" s="39"/>
      <c r="C7" s="39"/>
      <c r="D7" s="39"/>
      <c r="E7" s="39"/>
      <c r="F7" s="39"/>
      <c r="G7" s="39"/>
      <c r="H7" s="39"/>
    </row>
    <row r="8" spans="2:11" ht="18.75" x14ac:dyDescent="0.25">
      <c r="B8" s="201" t="s">
        <v>2377</v>
      </c>
      <c r="C8" s="201"/>
      <c r="D8" s="201"/>
      <c r="E8" s="201"/>
      <c r="F8" s="201"/>
      <c r="G8" s="201"/>
      <c r="H8" s="201"/>
      <c r="I8" s="94"/>
      <c r="J8" s="94"/>
      <c r="K8" s="94"/>
    </row>
    <row r="9" spans="2:11" ht="18.75" x14ac:dyDescent="0.4">
      <c r="B9" s="134"/>
      <c r="C9" s="134"/>
      <c r="D9" s="134"/>
      <c r="E9" s="134"/>
      <c r="F9" s="134"/>
      <c r="G9" s="134"/>
      <c r="H9" s="134"/>
      <c r="I9" s="110"/>
      <c r="J9" s="110"/>
      <c r="K9" s="110"/>
    </row>
    <row r="10" spans="2:11" ht="18.75" x14ac:dyDescent="0.25">
      <c r="B10" s="201" t="s">
        <v>2378</v>
      </c>
      <c r="C10" s="201"/>
      <c r="D10" s="201"/>
      <c r="E10" s="201"/>
      <c r="F10" s="201"/>
      <c r="G10" s="201"/>
      <c r="H10" s="201"/>
      <c r="I10" s="94"/>
      <c r="J10" s="94"/>
      <c r="K10" s="94"/>
    </row>
    <row r="11" spans="2:11" ht="18.75" x14ac:dyDescent="0.4">
      <c r="B11" s="134"/>
      <c r="C11" s="134"/>
      <c r="D11" s="134"/>
      <c r="E11" s="134"/>
      <c r="F11" s="134"/>
      <c r="G11" s="134"/>
      <c r="H11" s="134"/>
      <c r="I11" s="110"/>
      <c r="J11" s="110"/>
      <c r="K11" s="110"/>
    </row>
    <row r="12" spans="2:11" ht="18.75" x14ac:dyDescent="0.25">
      <c r="B12" s="201" t="s">
        <v>2379</v>
      </c>
      <c r="C12" s="201"/>
      <c r="D12" s="201"/>
      <c r="E12" s="201"/>
      <c r="F12" s="201"/>
      <c r="G12" s="201"/>
      <c r="H12" s="201"/>
      <c r="I12" s="94"/>
      <c r="J12" s="94"/>
      <c r="K12" s="94"/>
    </row>
    <row r="13" spans="2:11" ht="18.75" x14ac:dyDescent="0.4">
      <c r="B13" s="134"/>
      <c r="C13" s="134"/>
      <c r="D13" s="134"/>
      <c r="E13" s="134"/>
      <c r="F13" s="134"/>
      <c r="G13" s="134"/>
      <c r="H13" s="134"/>
      <c r="I13" s="110"/>
      <c r="J13" s="110"/>
      <c r="K13" s="110"/>
    </row>
    <row r="14" spans="2:11" ht="18.75" x14ac:dyDescent="0.25">
      <c r="B14" s="201" t="s">
        <v>2380</v>
      </c>
      <c r="C14" s="201"/>
      <c r="D14" s="201"/>
      <c r="E14" s="201"/>
      <c r="F14" s="201"/>
      <c r="G14" s="201"/>
      <c r="H14" s="201"/>
      <c r="I14" s="94"/>
      <c r="J14" s="94"/>
      <c r="K14" s="94"/>
    </row>
    <row r="15" spans="2:11" ht="18.75" x14ac:dyDescent="0.4">
      <c r="B15" s="134"/>
      <c r="C15" s="134"/>
      <c r="D15" s="134"/>
      <c r="E15" s="134"/>
      <c r="F15" s="134"/>
      <c r="G15" s="134"/>
      <c r="H15" s="134"/>
      <c r="I15" s="110"/>
      <c r="J15" s="110"/>
      <c r="K15" s="110"/>
    </row>
    <row r="16" spans="2:11" ht="18.75" x14ac:dyDescent="0.25">
      <c r="B16" s="201" t="s">
        <v>2381</v>
      </c>
      <c r="C16" s="201"/>
      <c r="D16" s="201"/>
      <c r="E16" s="201"/>
      <c r="F16" s="201"/>
      <c r="G16" s="201"/>
      <c r="H16" s="201"/>
      <c r="I16" s="94"/>
      <c r="J16" s="94"/>
      <c r="K16" s="94"/>
    </row>
    <row r="17" spans="2:11" ht="18.75" x14ac:dyDescent="0.4">
      <c r="B17" s="134"/>
      <c r="C17" s="134"/>
      <c r="D17" s="134"/>
      <c r="E17" s="134"/>
      <c r="F17" s="134"/>
      <c r="G17" s="134"/>
      <c r="H17" s="134"/>
      <c r="I17" s="110"/>
      <c r="J17" s="110"/>
      <c r="K17" s="110"/>
    </row>
    <row r="18" spans="2:11" ht="18.75" x14ac:dyDescent="0.25">
      <c r="B18" s="201" t="s">
        <v>2382</v>
      </c>
      <c r="C18" s="201"/>
      <c r="D18" s="201"/>
      <c r="E18" s="201"/>
      <c r="F18" s="201"/>
      <c r="G18" s="201"/>
      <c r="H18" s="201"/>
      <c r="I18" s="94"/>
      <c r="J18" s="94"/>
      <c r="K18" s="94"/>
    </row>
    <row r="19" spans="2:11" ht="18.75" x14ac:dyDescent="0.4">
      <c r="B19" s="134"/>
      <c r="C19" s="134"/>
      <c r="D19" s="134"/>
      <c r="E19" s="134"/>
      <c r="F19" s="134"/>
      <c r="G19" s="134"/>
      <c r="H19" s="134"/>
      <c r="I19" s="110"/>
      <c r="J19" s="110"/>
      <c r="K19" s="110"/>
    </row>
    <row r="20" spans="2:11" ht="18.75" x14ac:dyDescent="0.25">
      <c r="B20" s="201" t="s">
        <v>2383</v>
      </c>
      <c r="C20" s="201"/>
      <c r="D20" s="201"/>
      <c r="E20" s="201"/>
      <c r="F20" s="201"/>
      <c r="G20" s="201"/>
      <c r="H20" s="201"/>
      <c r="I20" s="94"/>
      <c r="J20" s="94"/>
      <c r="K20" s="94"/>
    </row>
    <row r="22" spans="2:11" x14ac:dyDescent="0.25">
      <c r="B22" s="252" t="s">
        <v>2469</v>
      </c>
      <c r="C22" s="202"/>
      <c r="D22" s="202"/>
      <c r="E22" s="202"/>
      <c r="F22" s="202"/>
      <c r="G22" s="202"/>
      <c r="H22" s="202"/>
    </row>
    <row r="23" spans="2:11" x14ac:dyDescent="0.25">
      <c r="B23" s="202"/>
      <c r="C23" s="202"/>
      <c r="D23" s="202"/>
      <c r="E23" s="202"/>
      <c r="F23" s="202"/>
      <c r="G23" s="202"/>
      <c r="H23" s="202"/>
    </row>
    <row r="45" spans="5:6" ht="32.25" x14ac:dyDescent="0.6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00000000-0004-0000-1000-000000000000}"/>
    <hyperlink ref="E45:F45" location="'INSTRUCCIONES II'!A5" display="Siguiente" xr:uid="{00000000-0004-0000-1000-000001000000}"/>
    <hyperlink ref="E45" location="'INSTRUCCIONES 2'!A1" display="Siguiente" xr:uid="{00000000-0004-0000-1000-000002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B3:I7"/>
  <sheetViews>
    <sheetView showGridLines="0" showRowColHeaders="0" workbookViewId="0"/>
  </sheetViews>
  <sheetFormatPr baseColWidth="10" defaultRowHeight="15" x14ac:dyDescent="0.25"/>
  <cols>
    <col min="1" max="1" width="5.7109375" customWidth="1"/>
  </cols>
  <sheetData>
    <row r="3" spans="2:9" ht="23.25" x14ac:dyDescent="0.5">
      <c r="B3" s="159" t="s">
        <v>1540</v>
      </c>
      <c r="C3" s="159"/>
      <c r="D3" s="159"/>
      <c r="E3" s="159"/>
      <c r="F3" s="159"/>
      <c r="G3" s="181"/>
      <c r="H3" s="181"/>
      <c r="I3" s="115"/>
    </row>
    <row r="4" spans="2:9" ht="18.75" x14ac:dyDescent="0.4">
      <c r="B4" s="102"/>
      <c r="C4" s="102"/>
      <c r="D4" s="102"/>
      <c r="E4" s="102"/>
      <c r="F4" s="102"/>
      <c r="G4" s="38"/>
      <c r="H4" s="39"/>
      <c r="I4" s="39"/>
    </row>
    <row r="5" spans="2:9" ht="18.75" x14ac:dyDescent="0.4">
      <c r="B5" s="39" t="s">
        <v>2437</v>
      </c>
    </row>
    <row r="6" spans="2:9" ht="18.75" x14ac:dyDescent="0.4">
      <c r="B6" s="39"/>
    </row>
    <row r="7" spans="2:9" ht="18.75" x14ac:dyDescent="0.4">
      <c r="B7" s="39" t="s">
        <v>2438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B3:H11"/>
  <sheetViews>
    <sheetView showGridLines="0" showRowColHeaders="0" workbookViewId="0"/>
  </sheetViews>
  <sheetFormatPr baseColWidth="10" defaultRowHeight="15" x14ac:dyDescent="0.25"/>
  <cols>
    <col min="1" max="1" width="5.7109375" customWidth="1"/>
  </cols>
  <sheetData>
    <row r="3" spans="2:8" ht="23.25" x14ac:dyDescent="0.25">
      <c r="B3" s="159" t="s">
        <v>2464</v>
      </c>
      <c r="C3" s="159"/>
      <c r="D3" s="159"/>
      <c r="E3" s="159"/>
      <c r="F3" s="159"/>
      <c r="G3" s="181"/>
      <c r="H3" s="181"/>
    </row>
    <row r="5" spans="2:8" x14ac:dyDescent="0.25">
      <c r="B5" s="180" t="s">
        <v>2442</v>
      </c>
      <c r="C5" s="180"/>
      <c r="D5" s="180"/>
      <c r="E5" s="180"/>
      <c r="F5" s="180"/>
      <c r="G5" s="253"/>
      <c r="H5" s="253"/>
    </row>
    <row r="6" spans="2:8" x14ac:dyDescent="0.25">
      <c r="B6" s="180"/>
      <c r="C6" s="180"/>
      <c r="D6" s="180"/>
      <c r="E6" s="180"/>
      <c r="F6" s="180"/>
      <c r="G6" s="253"/>
      <c r="H6" s="253"/>
    </row>
    <row r="7" spans="2:8" x14ac:dyDescent="0.25">
      <c r="B7" s="180"/>
      <c r="C7" s="180"/>
      <c r="D7" s="180"/>
      <c r="E7" s="180"/>
      <c r="F7" s="180"/>
      <c r="G7" s="253"/>
      <c r="H7" s="253"/>
    </row>
    <row r="8" spans="2:8" x14ac:dyDescent="0.25">
      <c r="B8" s="180"/>
      <c r="C8" s="180"/>
      <c r="D8" s="180"/>
      <c r="E8" s="180"/>
      <c r="F8" s="180"/>
      <c r="G8" s="253"/>
      <c r="H8" s="253"/>
    </row>
    <row r="9" spans="2:8" x14ac:dyDescent="0.25">
      <c r="B9" s="180"/>
      <c r="C9" s="180"/>
      <c r="D9" s="180"/>
      <c r="E9" s="180"/>
      <c r="F9" s="180"/>
      <c r="G9" s="253"/>
      <c r="H9" s="253"/>
    </row>
    <row r="10" spans="2:8" x14ac:dyDescent="0.25">
      <c r="B10" s="180"/>
      <c r="C10" s="180"/>
      <c r="D10" s="180"/>
      <c r="E10" s="180"/>
      <c r="F10" s="180"/>
      <c r="G10" s="253"/>
      <c r="H10" s="253"/>
    </row>
    <row r="11" spans="2:8" x14ac:dyDescent="0.25">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D274"/>
  <sheetViews>
    <sheetView showGridLines="0" topLeftCell="C1" workbookViewId="0">
      <selection activeCell="C3" sqref="C3:C274"/>
    </sheetView>
  </sheetViews>
  <sheetFormatPr baseColWidth="10" defaultRowHeight="18.75" x14ac:dyDescent="0.4"/>
  <cols>
    <col min="1" max="1" width="11.42578125" style="39"/>
    <col min="2" max="2" width="15.85546875" style="39" customWidth="1"/>
    <col min="3" max="3" width="188.85546875" style="39" bestFit="1" customWidth="1"/>
    <col min="4" max="4" width="24.28515625" style="39" bestFit="1" customWidth="1"/>
    <col min="5" max="16384" width="11.42578125" style="39"/>
  </cols>
  <sheetData>
    <row r="2" spans="2:4" x14ac:dyDescent="0.4">
      <c r="B2" s="44" t="s">
        <v>2360</v>
      </c>
      <c r="C2" s="45" t="s">
        <v>2361</v>
      </c>
      <c r="D2" s="46" t="s">
        <v>2362</v>
      </c>
    </row>
    <row r="3" spans="2:4" x14ac:dyDescent="0.4">
      <c r="B3" s="47" t="s">
        <v>1553</v>
      </c>
      <c r="C3" s="48" t="s">
        <v>1554</v>
      </c>
      <c r="D3" s="49" t="s">
        <v>1450</v>
      </c>
    </row>
    <row r="4" spans="2:4" x14ac:dyDescent="0.4">
      <c r="B4" s="47" t="s">
        <v>2351</v>
      </c>
      <c r="C4" s="48" t="s">
        <v>2352</v>
      </c>
      <c r="D4" s="49" t="s">
        <v>2353</v>
      </c>
    </row>
    <row r="5" spans="2:4" x14ac:dyDescent="0.4">
      <c r="B5" s="47" t="s">
        <v>1555</v>
      </c>
      <c r="C5" s="48" t="s">
        <v>1556</v>
      </c>
      <c r="D5" s="49" t="s">
        <v>1557</v>
      </c>
    </row>
    <row r="6" spans="2:4" x14ac:dyDescent="0.4">
      <c r="B6" s="47" t="s">
        <v>1558</v>
      </c>
      <c r="C6" s="48" t="s">
        <v>1559</v>
      </c>
      <c r="D6" s="49" t="s">
        <v>1560</v>
      </c>
    </row>
    <row r="7" spans="2:4" x14ac:dyDescent="0.4">
      <c r="B7" s="47" t="s">
        <v>1561</v>
      </c>
      <c r="C7" s="48" t="s">
        <v>1562</v>
      </c>
      <c r="D7" s="49" t="s">
        <v>1563</v>
      </c>
    </row>
    <row r="8" spans="2:4" x14ac:dyDescent="0.4">
      <c r="B8" s="47" t="s">
        <v>1564</v>
      </c>
      <c r="C8" s="48" t="s">
        <v>1565</v>
      </c>
      <c r="D8" s="49" t="s">
        <v>1566</v>
      </c>
    </row>
    <row r="9" spans="2:4" x14ac:dyDescent="0.4">
      <c r="B9" s="47" t="s">
        <v>1567</v>
      </c>
      <c r="C9" s="48" t="s">
        <v>1568</v>
      </c>
      <c r="D9" s="49" t="s">
        <v>1569</v>
      </c>
    </row>
    <row r="10" spans="2:4" x14ac:dyDescent="0.4">
      <c r="B10" s="47" t="s">
        <v>1570</v>
      </c>
      <c r="C10" s="48" t="s">
        <v>1571</v>
      </c>
      <c r="D10" s="49" t="s">
        <v>1572</v>
      </c>
    </row>
    <row r="11" spans="2:4" x14ac:dyDescent="0.4">
      <c r="B11" s="47" t="s">
        <v>1573</v>
      </c>
      <c r="C11" s="48" t="s">
        <v>1574</v>
      </c>
      <c r="D11" s="49" t="s">
        <v>1575</v>
      </c>
    </row>
    <row r="12" spans="2:4" x14ac:dyDescent="0.4">
      <c r="B12" s="47" t="s">
        <v>1576</v>
      </c>
      <c r="C12" s="48" t="s">
        <v>1577</v>
      </c>
      <c r="D12" s="49" t="s">
        <v>1578</v>
      </c>
    </row>
    <row r="13" spans="2:4" x14ac:dyDescent="0.4">
      <c r="B13" s="47" t="s">
        <v>2354</v>
      </c>
      <c r="C13" s="48" t="s">
        <v>2355</v>
      </c>
      <c r="D13" s="49" t="s">
        <v>2356</v>
      </c>
    </row>
    <row r="14" spans="2:4" x14ac:dyDescent="0.4">
      <c r="B14" s="47" t="s">
        <v>1579</v>
      </c>
      <c r="C14" s="48" t="s">
        <v>1580</v>
      </c>
      <c r="D14" s="49" t="s">
        <v>1581</v>
      </c>
    </row>
    <row r="15" spans="2:4" x14ac:dyDescent="0.4">
      <c r="B15" s="47" t="s">
        <v>1582</v>
      </c>
      <c r="C15" s="48" t="s">
        <v>1583</v>
      </c>
      <c r="D15" s="49" t="s">
        <v>1584</v>
      </c>
    </row>
    <row r="16" spans="2:4" x14ac:dyDescent="0.4">
      <c r="B16" s="47" t="s">
        <v>1585</v>
      </c>
      <c r="C16" s="48" t="s">
        <v>1586</v>
      </c>
      <c r="D16" s="49" t="s">
        <v>1587</v>
      </c>
    </row>
    <row r="17" spans="2:4" x14ac:dyDescent="0.4">
      <c r="B17" s="47" t="s">
        <v>1588</v>
      </c>
      <c r="C17" s="48" t="s">
        <v>1589</v>
      </c>
      <c r="D17" s="49" t="s">
        <v>1590</v>
      </c>
    </row>
    <row r="18" spans="2:4" x14ac:dyDescent="0.4">
      <c r="B18" s="47" t="s">
        <v>1591</v>
      </c>
      <c r="C18" s="48" t="s">
        <v>1592</v>
      </c>
      <c r="D18" s="49" t="s">
        <v>1593</v>
      </c>
    </row>
    <row r="19" spans="2:4" x14ac:dyDescent="0.4">
      <c r="B19" s="47" t="s">
        <v>1594</v>
      </c>
      <c r="C19" s="48" t="s">
        <v>1595</v>
      </c>
      <c r="D19" s="49" t="s">
        <v>1596</v>
      </c>
    </row>
    <row r="20" spans="2:4" x14ac:dyDescent="0.4">
      <c r="B20" s="47" t="s">
        <v>1597</v>
      </c>
      <c r="C20" s="48" t="s">
        <v>1598</v>
      </c>
      <c r="D20" s="49" t="s">
        <v>1599</v>
      </c>
    </row>
    <row r="21" spans="2:4" x14ac:dyDescent="0.4">
      <c r="B21" s="47" t="s">
        <v>1600</v>
      </c>
      <c r="C21" s="48" t="s">
        <v>1601</v>
      </c>
      <c r="D21" s="49" t="s">
        <v>1602</v>
      </c>
    </row>
    <row r="22" spans="2:4" x14ac:dyDescent="0.4">
      <c r="B22" s="47" t="s">
        <v>1603</v>
      </c>
      <c r="C22" s="48" t="s">
        <v>1604</v>
      </c>
      <c r="D22" s="49" t="s">
        <v>1605</v>
      </c>
    </row>
    <row r="23" spans="2:4" x14ac:dyDescent="0.4">
      <c r="B23" s="47" t="s">
        <v>1606</v>
      </c>
      <c r="C23" s="48" t="s">
        <v>1607</v>
      </c>
      <c r="D23" s="49" t="s">
        <v>1608</v>
      </c>
    </row>
    <row r="24" spans="2:4" x14ac:dyDescent="0.4">
      <c r="B24" s="47" t="s">
        <v>1609</v>
      </c>
      <c r="C24" s="48" t="s">
        <v>1610</v>
      </c>
      <c r="D24" s="49" t="s">
        <v>1611</v>
      </c>
    </row>
    <row r="25" spans="2:4" x14ac:dyDescent="0.4">
      <c r="B25" s="47" t="s">
        <v>1612</v>
      </c>
      <c r="C25" s="48" t="s">
        <v>1613</v>
      </c>
      <c r="D25" s="49" t="s">
        <v>1614</v>
      </c>
    </row>
    <row r="26" spans="2:4" x14ac:dyDescent="0.4">
      <c r="B26" s="47" t="s">
        <v>1615</v>
      </c>
      <c r="C26" s="48" t="s">
        <v>1616</v>
      </c>
      <c r="D26" s="49" t="s">
        <v>1617</v>
      </c>
    </row>
    <row r="27" spans="2:4" x14ac:dyDescent="0.4">
      <c r="B27" s="47" t="s">
        <v>1618</v>
      </c>
      <c r="C27" s="48" t="s">
        <v>1619</v>
      </c>
      <c r="D27" s="49" t="s">
        <v>1620</v>
      </c>
    </row>
    <row r="28" spans="2:4" x14ac:dyDescent="0.4">
      <c r="B28" s="47" t="s">
        <v>1621</v>
      </c>
      <c r="C28" s="48" t="s">
        <v>1622</v>
      </c>
      <c r="D28" s="49" t="s">
        <v>1623</v>
      </c>
    </row>
    <row r="29" spans="2:4" x14ac:dyDescent="0.4">
      <c r="B29" s="47" t="s">
        <v>1624</v>
      </c>
      <c r="C29" s="48" t="s">
        <v>1625</v>
      </c>
      <c r="D29" s="49" t="s">
        <v>1626</v>
      </c>
    </row>
    <row r="30" spans="2:4" x14ac:dyDescent="0.4">
      <c r="B30" s="47" t="s">
        <v>1627</v>
      </c>
      <c r="C30" s="48" t="s">
        <v>1628</v>
      </c>
      <c r="D30" s="49" t="s">
        <v>1629</v>
      </c>
    </row>
    <row r="31" spans="2:4" x14ac:dyDescent="0.4">
      <c r="B31" s="47" t="s">
        <v>1630</v>
      </c>
      <c r="C31" s="48" t="s">
        <v>1631</v>
      </c>
      <c r="D31" s="49" t="s">
        <v>1632</v>
      </c>
    </row>
    <row r="32" spans="2:4" x14ac:dyDescent="0.4">
      <c r="B32" s="47" t="s">
        <v>1633</v>
      </c>
      <c r="C32" s="48" t="s">
        <v>1634</v>
      </c>
      <c r="D32" s="49" t="s">
        <v>1635</v>
      </c>
    </row>
    <row r="33" spans="2:4" x14ac:dyDescent="0.4">
      <c r="B33" s="47" t="s">
        <v>1636</v>
      </c>
      <c r="C33" s="48" t="s">
        <v>1637</v>
      </c>
      <c r="D33" s="49" t="s">
        <v>1638</v>
      </c>
    </row>
    <row r="34" spans="2:4" x14ac:dyDescent="0.4">
      <c r="B34" s="47" t="s">
        <v>1639</v>
      </c>
      <c r="C34" s="48" t="s">
        <v>1640</v>
      </c>
      <c r="D34" s="49" t="s">
        <v>1641</v>
      </c>
    </row>
    <row r="35" spans="2:4" x14ac:dyDescent="0.4">
      <c r="B35" s="47" t="s">
        <v>1642</v>
      </c>
      <c r="C35" s="48" t="s">
        <v>1643</v>
      </c>
      <c r="D35" s="49" t="s">
        <v>1644</v>
      </c>
    </row>
    <row r="36" spans="2:4" x14ac:dyDescent="0.4">
      <c r="B36" s="47" t="s">
        <v>2363</v>
      </c>
      <c r="C36" s="48" t="s">
        <v>1645</v>
      </c>
      <c r="D36" s="49" t="s">
        <v>1646</v>
      </c>
    </row>
    <row r="37" spans="2:4" x14ac:dyDescent="0.4">
      <c r="B37" s="47" t="s">
        <v>1647</v>
      </c>
      <c r="C37" s="48" t="s">
        <v>1648</v>
      </c>
      <c r="D37" s="49" t="s">
        <v>1649</v>
      </c>
    </row>
    <row r="38" spans="2:4" x14ac:dyDescent="0.4">
      <c r="B38" s="47" t="s">
        <v>2364</v>
      </c>
      <c r="C38" s="48" t="s">
        <v>1650</v>
      </c>
      <c r="D38" s="49" t="s">
        <v>1651</v>
      </c>
    </row>
    <row r="39" spans="2:4" x14ac:dyDescent="0.4">
      <c r="B39" s="47" t="s">
        <v>1652</v>
      </c>
      <c r="C39" s="48" t="s">
        <v>1653</v>
      </c>
      <c r="D39" s="49" t="s">
        <v>1654</v>
      </c>
    </row>
    <row r="40" spans="2:4" x14ac:dyDescent="0.4">
      <c r="B40" s="47" t="s">
        <v>1655</v>
      </c>
      <c r="C40" s="48" t="s">
        <v>1656</v>
      </c>
      <c r="D40" s="49" t="s">
        <v>1657</v>
      </c>
    </row>
    <row r="41" spans="2:4" x14ac:dyDescent="0.4">
      <c r="B41" s="47" t="s">
        <v>1658</v>
      </c>
      <c r="C41" s="48" t="s">
        <v>1659</v>
      </c>
      <c r="D41" s="49" t="s">
        <v>1660</v>
      </c>
    </row>
    <row r="42" spans="2:4" x14ac:dyDescent="0.4">
      <c r="B42" s="47" t="s">
        <v>1661</v>
      </c>
      <c r="C42" s="48" t="s">
        <v>1662</v>
      </c>
      <c r="D42" s="49" t="s">
        <v>1663</v>
      </c>
    </row>
    <row r="43" spans="2:4" x14ac:dyDescent="0.4">
      <c r="B43" s="47" t="s">
        <v>1664</v>
      </c>
      <c r="C43" s="48" t="s">
        <v>1665</v>
      </c>
      <c r="D43" s="49" t="s">
        <v>1666</v>
      </c>
    </row>
    <row r="44" spans="2:4" x14ac:dyDescent="0.4">
      <c r="B44" s="47" t="s">
        <v>1667</v>
      </c>
      <c r="C44" s="48" t="s">
        <v>1668</v>
      </c>
      <c r="D44" s="49" t="s">
        <v>1669</v>
      </c>
    </row>
    <row r="45" spans="2:4" x14ac:dyDescent="0.4">
      <c r="B45" s="47" t="s">
        <v>1670</v>
      </c>
      <c r="C45" s="48" t="s">
        <v>1671</v>
      </c>
      <c r="D45" s="49" t="s">
        <v>1672</v>
      </c>
    </row>
    <row r="46" spans="2:4" x14ac:dyDescent="0.4">
      <c r="B46" s="47" t="s">
        <v>1673</v>
      </c>
      <c r="C46" s="48" t="s">
        <v>1674</v>
      </c>
      <c r="D46" s="49" t="s">
        <v>1675</v>
      </c>
    </row>
    <row r="47" spans="2:4" x14ac:dyDescent="0.4">
      <c r="B47" s="47" t="s">
        <v>1676</v>
      </c>
      <c r="C47" s="48" t="s">
        <v>1677</v>
      </c>
      <c r="D47" s="49" t="s">
        <v>1678</v>
      </c>
    </row>
    <row r="48" spans="2:4" x14ac:dyDescent="0.4">
      <c r="B48" s="47" t="s">
        <v>1679</v>
      </c>
      <c r="C48" s="48" t="s">
        <v>1680</v>
      </c>
      <c r="D48" s="49" t="s">
        <v>1681</v>
      </c>
    </row>
    <row r="49" spans="2:4" x14ac:dyDescent="0.4">
      <c r="B49" s="47" t="s">
        <v>2348</v>
      </c>
      <c r="C49" s="48" t="s">
        <v>2349</v>
      </c>
      <c r="D49" s="49" t="s">
        <v>2350</v>
      </c>
    </row>
    <row r="50" spans="2:4" x14ac:dyDescent="0.4">
      <c r="B50" s="47" t="s">
        <v>1682</v>
      </c>
      <c r="C50" s="48" t="s">
        <v>1683</v>
      </c>
      <c r="D50" s="49" t="s">
        <v>1684</v>
      </c>
    </row>
    <row r="51" spans="2:4" x14ac:dyDescent="0.4">
      <c r="B51" s="47" t="s">
        <v>1685</v>
      </c>
      <c r="C51" s="48" t="s">
        <v>1686</v>
      </c>
      <c r="D51" s="49" t="s">
        <v>1687</v>
      </c>
    </row>
    <row r="52" spans="2:4" x14ac:dyDescent="0.4">
      <c r="B52" s="47" t="s">
        <v>1688</v>
      </c>
      <c r="C52" s="48" t="s">
        <v>1689</v>
      </c>
      <c r="D52" s="49" t="s">
        <v>1690</v>
      </c>
    </row>
    <row r="53" spans="2:4" x14ac:dyDescent="0.4">
      <c r="B53" s="47" t="s">
        <v>1691</v>
      </c>
      <c r="C53" s="48" t="s">
        <v>1692</v>
      </c>
      <c r="D53" s="49" t="s">
        <v>1693</v>
      </c>
    </row>
    <row r="54" spans="2:4" x14ac:dyDescent="0.4">
      <c r="B54" s="47" t="s">
        <v>1694</v>
      </c>
      <c r="C54" s="48" t="s">
        <v>1695</v>
      </c>
      <c r="D54" s="49" t="s">
        <v>1696</v>
      </c>
    </row>
    <row r="55" spans="2:4" x14ac:dyDescent="0.4">
      <c r="B55" s="47" t="s">
        <v>1697</v>
      </c>
      <c r="C55" s="48" t="s">
        <v>1698</v>
      </c>
      <c r="D55" s="49" t="s">
        <v>1699</v>
      </c>
    </row>
    <row r="56" spans="2:4" x14ac:dyDescent="0.4">
      <c r="B56" s="47" t="s">
        <v>1700</v>
      </c>
      <c r="C56" s="48" t="s">
        <v>1701</v>
      </c>
      <c r="D56" s="49" t="s">
        <v>1702</v>
      </c>
    </row>
    <row r="57" spans="2:4" x14ac:dyDescent="0.4">
      <c r="B57" s="47" t="s">
        <v>1703</v>
      </c>
      <c r="C57" s="48" t="s">
        <v>1704</v>
      </c>
      <c r="D57" s="49" t="s">
        <v>1705</v>
      </c>
    </row>
    <row r="58" spans="2:4" x14ac:dyDescent="0.4">
      <c r="B58" s="47" t="s">
        <v>1706</v>
      </c>
      <c r="C58" s="48" t="s">
        <v>1707</v>
      </c>
      <c r="D58" s="49" t="s">
        <v>1708</v>
      </c>
    </row>
    <row r="59" spans="2:4" x14ac:dyDescent="0.4">
      <c r="B59" s="47" t="s">
        <v>1709</v>
      </c>
      <c r="C59" s="48" t="s">
        <v>1710</v>
      </c>
      <c r="D59" s="49" t="s">
        <v>1711</v>
      </c>
    </row>
    <row r="60" spans="2:4" x14ac:dyDescent="0.4">
      <c r="B60" s="47" t="s">
        <v>1712</v>
      </c>
      <c r="C60" s="48" t="s">
        <v>1713</v>
      </c>
      <c r="D60" s="49" t="s">
        <v>1714</v>
      </c>
    </row>
    <row r="61" spans="2:4" x14ac:dyDescent="0.4">
      <c r="B61" s="47" t="s">
        <v>1715</v>
      </c>
      <c r="C61" s="48" t="s">
        <v>1716</v>
      </c>
      <c r="D61" s="49" t="s">
        <v>1717</v>
      </c>
    </row>
    <row r="62" spans="2:4" x14ac:dyDescent="0.4">
      <c r="B62" s="47" t="s">
        <v>1718</v>
      </c>
      <c r="C62" s="48" t="s">
        <v>1719</v>
      </c>
      <c r="D62" s="49" t="s">
        <v>1720</v>
      </c>
    </row>
    <row r="63" spans="2:4" x14ac:dyDescent="0.4">
      <c r="B63" s="47" t="s">
        <v>1721</v>
      </c>
      <c r="C63" s="48" t="s">
        <v>1722</v>
      </c>
      <c r="D63" s="49" t="s">
        <v>1723</v>
      </c>
    </row>
    <row r="64" spans="2:4" x14ac:dyDescent="0.4">
      <c r="B64" s="47" t="s">
        <v>1724</v>
      </c>
      <c r="C64" s="48" t="s">
        <v>1725</v>
      </c>
      <c r="D64" s="49" t="s">
        <v>1726</v>
      </c>
    </row>
    <row r="65" spans="2:4" x14ac:dyDescent="0.4">
      <c r="B65" s="47" t="s">
        <v>1727</v>
      </c>
      <c r="C65" s="48" t="s">
        <v>1728</v>
      </c>
      <c r="D65" s="49" t="s">
        <v>1729</v>
      </c>
    </row>
    <row r="66" spans="2:4" x14ac:dyDescent="0.4">
      <c r="B66" s="47" t="s">
        <v>1730</v>
      </c>
      <c r="C66" s="48" t="s">
        <v>1731</v>
      </c>
      <c r="D66" s="49" t="s">
        <v>1732</v>
      </c>
    </row>
    <row r="67" spans="2:4" x14ac:dyDescent="0.4">
      <c r="B67" s="47" t="s">
        <v>1733</v>
      </c>
      <c r="C67" s="48" t="s">
        <v>1734</v>
      </c>
      <c r="D67" s="49" t="s">
        <v>1735</v>
      </c>
    </row>
    <row r="68" spans="2:4" x14ac:dyDescent="0.4">
      <c r="B68" s="47" t="s">
        <v>1736</v>
      </c>
      <c r="C68" s="48" t="s">
        <v>1737</v>
      </c>
      <c r="D68" s="49" t="s">
        <v>1738</v>
      </c>
    </row>
    <row r="69" spans="2:4" x14ac:dyDescent="0.4">
      <c r="B69" s="47" t="s">
        <v>1739</v>
      </c>
      <c r="C69" s="48" t="s">
        <v>1740</v>
      </c>
      <c r="D69" s="49" t="s">
        <v>1741</v>
      </c>
    </row>
    <row r="70" spans="2:4" x14ac:dyDescent="0.4">
      <c r="B70" s="47" t="s">
        <v>1742</v>
      </c>
      <c r="C70" s="48" t="s">
        <v>1743</v>
      </c>
      <c r="D70" s="49" t="s">
        <v>1744</v>
      </c>
    </row>
    <row r="71" spans="2:4" x14ac:dyDescent="0.4">
      <c r="B71" s="47" t="s">
        <v>1745</v>
      </c>
      <c r="C71" s="48" t="s">
        <v>1746</v>
      </c>
      <c r="D71" s="49" t="s">
        <v>1747</v>
      </c>
    </row>
    <row r="72" spans="2:4" x14ac:dyDescent="0.4">
      <c r="B72" s="47" t="s">
        <v>1748</v>
      </c>
      <c r="C72" s="48" t="s">
        <v>1749</v>
      </c>
      <c r="D72" s="49" t="s">
        <v>1750</v>
      </c>
    </row>
    <row r="73" spans="2:4" x14ac:dyDescent="0.4">
      <c r="B73" s="47" t="s">
        <v>1751</v>
      </c>
      <c r="C73" s="48" t="s">
        <v>1752</v>
      </c>
      <c r="D73" s="49" t="s">
        <v>1753</v>
      </c>
    </row>
    <row r="74" spans="2:4" x14ac:dyDescent="0.4">
      <c r="B74" s="47" t="s">
        <v>1754</v>
      </c>
      <c r="C74" s="48" t="s">
        <v>1755</v>
      </c>
      <c r="D74" s="49" t="s">
        <v>1756</v>
      </c>
    </row>
    <row r="75" spans="2:4" x14ac:dyDescent="0.4">
      <c r="B75" s="47" t="s">
        <v>1757</v>
      </c>
      <c r="C75" s="48" t="s">
        <v>1758</v>
      </c>
      <c r="D75" s="49" t="s">
        <v>1759</v>
      </c>
    </row>
    <row r="76" spans="2:4" x14ac:dyDescent="0.4">
      <c r="B76" s="47" t="s">
        <v>1760</v>
      </c>
      <c r="C76" s="48" t="s">
        <v>1761</v>
      </c>
      <c r="D76" s="49" t="s">
        <v>1762</v>
      </c>
    </row>
    <row r="77" spans="2:4" x14ac:dyDescent="0.4">
      <c r="B77" s="47" t="s">
        <v>1763</v>
      </c>
      <c r="C77" s="48" t="s">
        <v>1764</v>
      </c>
      <c r="D77" s="49" t="s">
        <v>1765</v>
      </c>
    </row>
    <row r="78" spans="2:4" x14ac:dyDescent="0.4">
      <c r="B78" s="47" t="s">
        <v>1766</v>
      </c>
      <c r="C78" s="48" t="s">
        <v>1767</v>
      </c>
      <c r="D78" s="49" t="s">
        <v>1768</v>
      </c>
    </row>
    <row r="79" spans="2:4" x14ac:dyDescent="0.4">
      <c r="B79" s="47" t="s">
        <v>1769</v>
      </c>
      <c r="C79" s="48" t="s">
        <v>1770</v>
      </c>
      <c r="D79" s="49" t="s">
        <v>1771</v>
      </c>
    </row>
    <row r="80" spans="2:4" x14ac:dyDescent="0.4">
      <c r="B80" s="47" t="s">
        <v>1772</v>
      </c>
      <c r="C80" s="48" t="s">
        <v>1773</v>
      </c>
      <c r="D80" s="49" t="s">
        <v>1774</v>
      </c>
    </row>
    <row r="81" spans="2:4" x14ac:dyDescent="0.4">
      <c r="B81" s="47" t="s">
        <v>1775</v>
      </c>
      <c r="C81" s="48" t="s">
        <v>1776</v>
      </c>
      <c r="D81" s="49" t="s">
        <v>1777</v>
      </c>
    </row>
    <row r="82" spans="2:4" x14ac:dyDescent="0.4">
      <c r="B82" s="47" t="s">
        <v>1778</v>
      </c>
      <c r="C82" s="48" t="s">
        <v>1779</v>
      </c>
      <c r="D82" s="49" t="s">
        <v>1780</v>
      </c>
    </row>
    <row r="83" spans="2:4" x14ac:dyDescent="0.4">
      <c r="B83" s="47" t="s">
        <v>1781</v>
      </c>
      <c r="C83" s="48" t="s">
        <v>1782</v>
      </c>
      <c r="D83" s="49" t="s">
        <v>1783</v>
      </c>
    </row>
    <row r="84" spans="2:4" x14ac:dyDescent="0.4">
      <c r="B84" s="47" t="s">
        <v>1784</v>
      </c>
      <c r="C84" s="48" t="s">
        <v>1785</v>
      </c>
      <c r="D84" s="49" t="s">
        <v>1786</v>
      </c>
    </row>
    <row r="85" spans="2:4" x14ac:dyDescent="0.4">
      <c r="B85" s="47" t="s">
        <v>2365</v>
      </c>
      <c r="C85" s="48" t="s">
        <v>1787</v>
      </c>
      <c r="D85" s="49" t="s">
        <v>1788</v>
      </c>
    </row>
    <row r="86" spans="2:4" x14ac:dyDescent="0.4">
      <c r="B86" s="47" t="s">
        <v>1789</v>
      </c>
      <c r="C86" s="48" t="s">
        <v>1790</v>
      </c>
      <c r="D86" s="49" t="s">
        <v>1791</v>
      </c>
    </row>
    <row r="87" spans="2:4" x14ac:dyDescent="0.4">
      <c r="B87" s="47" t="s">
        <v>1792</v>
      </c>
      <c r="C87" s="48" t="s">
        <v>1793</v>
      </c>
      <c r="D87" s="49" t="s">
        <v>1794</v>
      </c>
    </row>
    <row r="88" spans="2:4" x14ac:dyDescent="0.4">
      <c r="B88" s="47" t="s">
        <v>1795</v>
      </c>
      <c r="C88" s="48" t="s">
        <v>1796</v>
      </c>
      <c r="D88" s="49" t="s">
        <v>1797</v>
      </c>
    </row>
    <row r="89" spans="2:4" x14ac:dyDescent="0.4">
      <c r="B89" s="47" t="s">
        <v>1798</v>
      </c>
      <c r="C89" s="48" t="s">
        <v>1799</v>
      </c>
      <c r="D89" s="49" t="s">
        <v>1800</v>
      </c>
    </row>
    <row r="90" spans="2:4" x14ac:dyDescent="0.4">
      <c r="B90" s="47" t="s">
        <v>1801</v>
      </c>
      <c r="C90" s="48" t="s">
        <v>1802</v>
      </c>
      <c r="D90" s="49" t="s">
        <v>1803</v>
      </c>
    </row>
    <row r="91" spans="2:4" x14ac:dyDescent="0.4">
      <c r="B91" s="47" t="s">
        <v>1804</v>
      </c>
      <c r="C91" s="48" t="s">
        <v>1805</v>
      </c>
      <c r="D91" s="49" t="s">
        <v>1806</v>
      </c>
    </row>
    <row r="92" spans="2:4" x14ac:dyDescent="0.4">
      <c r="B92" s="47" t="s">
        <v>1807</v>
      </c>
      <c r="C92" s="48" t="s">
        <v>1808</v>
      </c>
      <c r="D92" s="49" t="s">
        <v>1809</v>
      </c>
    </row>
    <row r="93" spans="2:4" x14ac:dyDescent="0.4">
      <c r="B93" s="47" t="s">
        <v>1810</v>
      </c>
      <c r="C93" s="48" t="s">
        <v>1811</v>
      </c>
      <c r="D93" s="49" t="s">
        <v>1812</v>
      </c>
    </row>
    <row r="94" spans="2:4" x14ac:dyDescent="0.4">
      <c r="B94" s="47" t="s">
        <v>1813</v>
      </c>
      <c r="C94" s="48" t="s">
        <v>1814</v>
      </c>
      <c r="D94" s="49" t="s">
        <v>1815</v>
      </c>
    </row>
    <row r="95" spans="2:4" x14ac:dyDescent="0.4">
      <c r="B95" s="47" t="s">
        <v>1816</v>
      </c>
      <c r="C95" s="48" t="s">
        <v>1817</v>
      </c>
      <c r="D95" s="49" t="s">
        <v>1818</v>
      </c>
    </row>
    <row r="96" spans="2:4" x14ac:dyDescent="0.4">
      <c r="B96" s="47" t="s">
        <v>1819</v>
      </c>
      <c r="C96" s="48" t="s">
        <v>1820</v>
      </c>
      <c r="D96" s="49" t="s">
        <v>1821</v>
      </c>
    </row>
    <row r="97" spans="2:4" x14ac:dyDescent="0.4">
      <c r="B97" s="47" t="s">
        <v>1822</v>
      </c>
      <c r="C97" s="48" t="s">
        <v>1823</v>
      </c>
      <c r="D97" s="49" t="s">
        <v>1824</v>
      </c>
    </row>
    <row r="98" spans="2:4" x14ac:dyDescent="0.4">
      <c r="B98" s="47" t="s">
        <v>1825</v>
      </c>
      <c r="C98" s="48" t="s">
        <v>1826</v>
      </c>
      <c r="D98" s="49" t="s">
        <v>1827</v>
      </c>
    </row>
    <row r="99" spans="2:4" x14ac:dyDescent="0.4">
      <c r="B99" s="47" t="s">
        <v>1828</v>
      </c>
      <c r="C99" s="48" t="s">
        <v>1829</v>
      </c>
      <c r="D99" s="49" t="s">
        <v>1830</v>
      </c>
    </row>
    <row r="100" spans="2:4" x14ac:dyDescent="0.4">
      <c r="B100" s="47" t="s">
        <v>1831</v>
      </c>
      <c r="C100" s="48" t="s">
        <v>1832</v>
      </c>
      <c r="D100" s="49" t="s">
        <v>1833</v>
      </c>
    </row>
    <row r="101" spans="2:4" x14ac:dyDescent="0.4">
      <c r="B101" s="47" t="s">
        <v>1834</v>
      </c>
      <c r="C101" s="48" t="s">
        <v>1835</v>
      </c>
      <c r="D101" s="49" t="s">
        <v>1836</v>
      </c>
    </row>
    <row r="102" spans="2:4" x14ac:dyDescent="0.4">
      <c r="B102" s="47" t="s">
        <v>1837</v>
      </c>
      <c r="C102" s="48" t="s">
        <v>1838</v>
      </c>
      <c r="D102" s="49" t="s">
        <v>1839</v>
      </c>
    </row>
    <row r="103" spans="2:4" x14ac:dyDescent="0.4">
      <c r="B103" s="47" t="s">
        <v>1840</v>
      </c>
      <c r="C103" s="48" t="s">
        <v>1841</v>
      </c>
      <c r="D103" s="49" t="s">
        <v>1842</v>
      </c>
    </row>
    <row r="104" spans="2:4" x14ac:dyDescent="0.4">
      <c r="B104" s="47" t="s">
        <v>1843</v>
      </c>
      <c r="C104" s="48" t="s">
        <v>1844</v>
      </c>
      <c r="D104" s="49" t="s">
        <v>1845</v>
      </c>
    </row>
    <row r="105" spans="2:4" x14ac:dyDescent="0.4">
      <c r="B105" s="47" t="s">
        <v>2367</v>
      </c>
      <c r="C105" s="48" t="s">
        <v>2358</v>
      </c>
      <c r="D105" s="49" t="s">
        <v>2359</v>
      </c>
    </row>
    <row r="106" spans="2:4" x14ac:dyDescent="0.4">
      <c r="B106" s="47" t="s">
        <v>1846</v>
      </c>
      <c r="C106" s="48" t="s">
        <v>1847</v>
      </c>
      <c r="D106" s="49" t="s">
        <v>1848</v>
      </c>
    </row>
    <row r="107" spans="2:4" x14ac:dyDescent="0.4">
      <c r="B107" s="47" t="s">
        <v>1849</v>
      </c>
      <c r="C107" s="48" t="s">
        <v>1850</v>
      </c>
      <c r="D107" s="49" t="s">
        <v>1851</v>
      </c>
    </row>
    <row r="108" spans="2:4" x14ac:dyDescent="0.4">
      <c r="B108" s="47" t="s">
        <v>1852</v>
      </c>
      <c r="C108" s="48" t="s">
        <v>1853</v>
      </c>
      <c r="D108" s="49" t="s">
        <v>1854</v>
      </c>
    </row>
    <row r="109" spans="2:4" x14ac:dyDescent="0.4">
      <c r="B109" s="47" t="s">
        <v>1855</v>
      </c>
      <c r="C109" s="48" t="s">
        <v>1856</v>
      </c>
      <c r="D109" s="49" t="s">
        <v>1857</v>
      </c>
    </row>
    <row r="110" spans="2:4" x14ac:dyDescent="0.4">
      <c r="B110" s="47" t="s">
        <v>1858</v>
      </c>
      <c r="C110" s="48" t="s">
        <v>1859</v>
      </c>
      <c r="D110" s="49" t="s">
        <v>1860</v>
      </c>
    </row>
    <row r="111" spans="2:4" x14ac:dyDescent="0.4">
      <c r="B111" s="47" t="s">
        <v>1861</v>
      </c>
      <c r="C111" s="48" t="s">
        <v>1862</v>
      </c>
      <c r="D111" s="49" t="s">
        <v>1863</v>
      </c>
    </row>
    <row r="112" spans="2:4" x14ac:dyDescent="0.4">
      <c r="B112" s="47" t="s">
        <v>1864</v>
      </c>
      <c r="C112" s="48" t="s">
        <v>1865</v>
      </c>
      <c r="D112" s="49" t="s">
        <v>1866</v>
      </c>
    </row>
    <row r="113" spans="2:4" x14ac:dyDescent="0.4">
      <c r="B113" s="47" t="s">
        <v>1867</v>
      </c>
      <c r="C113" s="48" t="s">
        <v>1868</v>
      </c>
      <c r="D113" s="49" t="s">
        <v>1869</v>
      </c>
    </row>
    <row r="114" spans="2:4" x14ac:dyDescent="0.4">
      <c r="B114" s="47" t="s">
        <v>1870</v>
      </c>
      <c r="C114" s="48" t="s">
        <v>1871</v>
      </c>
      <c r="D114" s="49" t="s">
        <v>1872</v>
      </c>
    </row>
    <row r="115" spans="2:4" x14ac:dyDescent="0.4">
      <c r="B115" s="47" t="s">
        <v>1873</v>
      </c>
      <c r="C115" s="48" t="s">
        <v>1874</v>
      </c>
      <c r="D115" s="49" t="s">
        <v>1875</v>
      </c>
    </row>
    <row r="116" spans="2:4" x14ac:dyDescent="0.4">
      <c r="B116" s="47" t="s">
        <v>1876</v>
      </c>
      <c r="C116" s="48" t="s">
        <v>1877</v>
      </c>
      <c r="D116" s="49" t="s">
        <v>1878</v>
      </c>
    </row>
    <row r="117" spans="2:4" x14ac:dyDescent="0.4">
      <c r="B117" s="47" t="s">
        <v>1879</v>
      </c>
      <c r="C117" s="48" t="s">
        <v>1880</v>
      </c>
      <c r="D117" s="49" t="s">
        <v>1881</v>
      </c>
    </row>
    <row r="118" spans="2:4" x14ac:dyDescent="0.4">
      <c r="B118" s="47" t="s">
        <v>1882</v>
      </c>
      <c r="C118" s="48" t="s">
        <v>1883</v>
      </c>
      <c r="D118" s="49" t="s">
        <v>1884</v>
      </c>
    </row>
    <row r="119" spans="2:4" x14ac:dyDescent="0.4">
      <c r="B119" s="47" t="s">
        <v>1885</v>
      </c>
      <c r="C119" s="48" t="s">
        <v>1886</v>
      </c>
      <c r="D119" s="49" t="s">
        <v>1887</v>
      </c>
    </row>
    <row r="120" spans="2:4" x14ac:dyDescent="0.4">
      <c r="B120" s="47" t="s">
        <v>1888</v>
      </c>
      <c r="C120" s="48" t="s">
        <v>1889</v>
      </c>
      <c r="D120" s="49" t="s">
        <v>1890</v>
      </c>
    </row>
    <row r="121" spans="2:4" x14ac:dyDescent="0.4">
      <c r="B121" s="47" t="s">
        <v>1891</v>
      </c>
      <c r="C121" s="48" t="s">
        <v>1892</v>
      </c>
      <c r="D121" s="49" t="s">
        <v>1893</v>
      </c>
    </row>
    <row r="122" spans="2:4" x14ac:dyDescent="0.4">
      <c r="B122" s="47" t="s">
        <v>1894</v>
      </c>
      <c r="C122" s="48" t="s">
        <v>1895</v>
      </c>
      <c r="D122" s="49" t="s">
        <v>1896</v>
      </c>
    </row>
    <row r="123" spans="2:4" x14ac:dyDescent="0.4">
      <c r="B123" s="47" t="s">
        <v>1897</v>
      </c>
      <c r="C123" s="48" t="s">
        <v>1898</v>
      </c>
      <c r="D123" s="49" t="s">
        <v>1899</v>
      </c>
    </row>
    <row r="124" spans="2:4" x14ac:dyDescent="0.4">
      <c r="B124" s="47" t="s">
        <v>1900</v>
      </c>
      <c r="C124" s="48" t="s">
        <v>1901</v>
      </c>
      <c r="D124" s="49" t="s">
        <v>1902</v>
      </c>
    </row>
    <row r="125" spans="2:4" x14ac:dyDescent="0.4">
      <c r="B125" s="47" t="s">
        <v>1903</v>
      </c>
      <c r="C125" s="48" t="s">
        <v>1904</v>
      </c>
      <c r="D125" s="49" t="s">
        <v>1905</v>
      </c>
    </row>
    <row r="126" spans="2:4" x14ac:dyDescent="0.4">
      <c r="B126" s="47" t="s">
        <v>1906</v>
      </c>
      <c r="C126" s="48" t="s">
        <v>1907</v>
      </c>
      <c r="D126" s="49" t="s">
        <v>1908</v>
      </c>
    </row>
    <row r="127" spans="2:4" x14ac:dyDescent="0.4">
      <c r="B127" s="47" t="s">
        <v>1909</v>
      </c>
      <c r="C127" s="48" t="s">
        <v>1910</v>
      </c>
      <c r="D127" s="49" t="s">
        <v>1911</v>
      </c>
    </row>
    <row r="128" spans="2:4" x14ac:dyDescent="0.4">
      <c r="B128" s="47" t="s">
        <v>1912</v>
      </c>
      <c r="C128" s="48" t="s">
        <v>1913</v>
      </c>
      <c r="D128" s="49" t="s">
        <v>1914</v>
      </c>
    </row>
    <row r="129" spans="2:4" x14ac:dyDescent="0.4">
      <c r="B129" s="47" t="s">
        <v>1915</v>
      </c>
      <c r="C129" s="48" t="s">
        <v>1916</v>
      </c>
      <c r="D129" s="49" t="s">
        <v>1917</v>
      </c>
    </row>
    <row r="130" spans="2:4" x14ac:dyDescent="0.4">
      <c r="B130" s="47" t="s">
        <v>1918</v>
      </c>
      <c r="C130" s="48" t="s">
        <v>1919</v>
      </c>
      <c r="D130" s="49" t="s">
        <v>1920</v>
      </c>
    </row>
    <row r="131" spans="2:4" x14ac:dyDescent="0.4">
      <c r="B131" s="47" t="s">
        <v>1921</v>
      </c>
      <c r="C131" s="48" t="s">
        <v>1922</v>
      </c>
      <c r="D131" s="49" t="s">
        <v>1923</v>
      </c>
    </row>
    <row r="132" spans="2:4" x14ac:dyDescent="0.4">
      <c r="B132" s="47" t="s">
        <v>1924</v>
      </c>
      <c r="C132" s="48" t="s">
        <v>1925</v>
      </c>
      <c r="D132" s="49" t="s">
        <v>1926</v>
      </c>
    </row>
    <row r="133" spans="2:4" x14ac:dyDescent="0.4">
      <c r="B133" s="47" t="s">
        <v>1927</v>
      </c>
      <c r="C133" s="48" t="s">
        <v>1928</v>
      </c>
      <c r="D133" s="49" t="s">
        <v>1929</v>
      </c>
    </row>
    <row r="134" spans="2:4" x14ac:dyDescent="0.4">
      <c r="B134" s="47" t="s">
        <v>1930</v>
      </c>
      <c r="C134" s="48" t="s">
        <v>1931</v>
      </c>
      <c r="D134" s="49" t="s">
        <v>1932</v>
      </c>
    </row>
    <row r="135" spans="2:4" x14ac:dyDescent="0.4">
      <c r="B135" s="47" t="s">
        <v>1933</v>
      </c>
      <c r="C135" s="48" t="s">
        <v>1934</v>
      </c>
      <c r="D135" s="49" t="s">
        <v>1935</v>
      </c>
    </row>
    <row r="136" spans="2:4" x14ac:dyDescent="0.4">
      <c r="B136" s="47" t="s">
        <v>1936</v>
      </c>
      <c r="C136" s="48" t="s">
        <v>1937</v>
      </c>
      <c r="D136" s="49" t="s">
        <v>1938</v>
      </c>
    </row>
    <row r="137" spans="2:4" x14ac:dyDescent="0.4">
      <c r="B137" s="47" t="s">
        <v>1939</v>
      </c>
      <c r="C137" s="48" t="s">
        <v>1940</v>
      </c>
      <c r="D137" s="49" t="s">
        <v>1941</v>
      </c>
    </row>
    <row r="138" spans="2:4" x14ac:dyDescent="0.4">
      <c r="B138" s="47" t="s">
        <v>1942</v>
      </c>
      <c r="C138" s="48" t="s">
        <v>1943</v>
      </c>
      <c r="D138" s="49" t="s">
        <v>1944</v>
      </c>
    </row>
    <row r="139" spans="2:4" x14ac:dyDescent="0.4">
      <c r="B139" s="47" t="s">
        <v>1945</v>
      </c>
      <c r="C139" s="48" t="s">
        <v>1946</v>
      </c>
      <c r="D139" s="49" t="s">
        <v>1947</v>
      </c>
    </row>
    <row r="140" spans="2:4" x14ac:dyDescent="0.4">
      <c r="B140" s="47" t="s">
        <v>1948</v>
      </c>
      <c r="C140" s="48" t="s">
        <v>1949</v>
      </c>
      <c r="D140" s="49" t="s">
        <v>1950</v>
      </c>
    </row>
    <row r="141" spans="2:4" x14ac:dyDescent="0.4">
      <c r="B141" s="47" t="s">
        <v>1951</v>
      </c>
      <c r="C141" s="48" t="s">
        <v>1952</v>
      </c>
      <c r="D141" s="49" t="s">
        <v>1953</v>
      </c>
    </row>
    <row r="142" spans="2:4" x14ac:dyDescent="0.4">
      <c r="B142" s="47" t="s">
        <v>1954</v>
      </c>
      <c r="C142" s="48" t="s">
        <v>1955</v>
      </c>
      <c r="D142" s="49" t="s">
        <v>1956</v>
      </c>
    </row>
    <row r="143" spans="2:4" x14ac:dyDescent="0.4">
      <c r="B143" s="47" t="s">
        <v>1957</v>
      </c>
      <c r="C143" s="48" t="s">
        <v>1958</v>
      </c>
      <c r="D143" s="49" t="s">
        <v>1959</v>
      </c>
    </row>
    <row r="144" spans="2:4" x14ac:dyDescent="0.4">
      <c r="B144" s="47" t="s">
        <v>1960</v>
      </c>
      <c r="C144" s="48" t="s">
        <v>1961</v>
      </c>
      <c r="D144" s="49" t="s">
        <v>1962</v>
      </c>
    </row>
    <row r="145" spans="2:4" x14ac:dyDescent="0.4">
      <c r="B145" s="47" t="s">
        <v>1963</v>
      </c>
      <c r="C145" s="48" t="s">
        <v>1964</v>
      </c>
      <c r="D145" s="49" t="s">
        <v>1965</v>
      </c>
    </row>
    <row r="146" spans="2:4" x14ac:dyDescent="0.4">
      <c r="B146" s="47" t="s">
        <v>2366</v>
      </c>
      <c r="C146" s="48" t="s">
        <v>2371</v>
      </c>
      <c r="D146" s="49" t="s">
        <v>2357</v>
      </c>
    </row>
    <row r="147" spans="2:4" x14ac:dyDescent="0.4">
      <c r="B147" s="47" t="s">
        <v>1966</v>
      </c>
      <c r="C147" s="48" t="s">
        <v>1967</v>
      </c>
      <c r="D147" s="49" t="s">
        <v>1968</v>
      </c>
    </row>
    <row r="148" spans="2:4" x14ac:dyDescent="0.4">
      <c r="B148" s="47" t="s">
        <v>1969</v>
      </c>
      <c r="C148" s="48" t="s">
        <v>1970</v>
      </c>
      <c r="D148" s="49" t="s">
        <v>1971</v>
      </c>
    </row>
    <row r="149" spans="2:4" x14ac:dyDescent="0.4">
      <c r="B149" s="47" t="s">
        <v>1972</v>
      </c>
      <c r="C149" s="48" t="s">
        <v>1973</v>
      </c>
      <c r="D149" s="49" t="s">
        <v>1974</v>
      </c>
    </row>
    <row r="150" spans="2:4" x14ac:dyDescent="0.4">
      <c r="B150" s="47" t="s">
        <v>1975</v>
      </c>
      <c r="C150" s="48" t="s">
        <v>1976</v>
      </c>
      <c r="D150" s="49" t="s">
        <v>1977</v>
      </c>
    </row>
    <row r="151" spans="2:4" x14ac:dyDescent="0.4">
      <c r="B151" s="47" t="s">
        <v>1978</v>
      </c>
      <c r="C151" s="48" t="s">
        <v>1979</v>
      </c>
      <c r="D151" s="49" t="s">
        <v>1980</v>
      </c>
    </row>
    <row r="152" spans="2:4" x14ac:dyDescent="0.4">
      <c r="B152" s="47" t="s">
        <v>1981</v>
      </c>
      <c r="C152" s="48" t="s">
        <v>1982</v>
      </c>
      <c r="D152" s="49" t="s">
        <v>1983</v>
      </c>
    </row>
    <row r="153" spans="2:4" x14ac:dyDescent="0.4">
      <c r="B153" s="47" t="s">
        <v>1984</v>
      </c>
      <c r="C153" s="48" t="s">
        <v>1985</v>
      </c>
      <c r="D153" s="49" t="s">
        <v>1986</v>
      </c>
    </row>
    <row r="154" spans="2:4" x14ac:dyDescent="0.4">
      <c r="B154" s="47" t="s">
        <v>1987</v>
      </c>
      <c r="C154" s="48" t="s">
        <v>1988</v>
      </c>
      <c r="D154" s="49" t="s">
        <v>1989</v>
      </c>
    </row>
    <row r="155" spans="2:4" x14ac:dyDescent="0.4">
      <c r="B155" s="47" t="s">
        <v>1990</v>
      </c>
      <c r="C155" s="48" t="s">
        <v>1991</v>
      </c>
      <c r="D155" s="49" t="s">
        <v>1992</v>
      </c>
    </row>
    <row r="156" spans="2:4" x14ac:dyDescent="0.4">
      <c r="B156" s="47" t="s">
        <v>1993</v>
      </c>
      <c r="C156" s="48" t="s">
        <v>1994</v>
      </c>
      <c r="D156" s="49" t="s">
        <v>1995</v>
      </c>
    </row>
    <row r="157" spans="2:4" x14ac:dyDescent="0.4">
      <c r="B157" s="47" t="s">
        <v>1996</v>
      </c>
      <c r="C157" s="48" t="s">
        <v>1997</v>
      </c>
      <c r="D157" s="49" t="s">
        <v>1998</v>
      </c>
    </row>
    <row r="158" spans="2:4" x14ac:dyDescent="0.4">
      <c r="B158" s="47" t="s">
        <v>1999</v>
      </c>
      <c r="C158" s="48" t="s">
        <v>2000</v>
      </c>
      <c r="D158" s="49" t="s">
        <v>2001</v>
      </c>
    </row>
    <row r="159" spans="2:4" x14ac:dyDescent="0.4">
      <c r="B159" s="47" t="s">
        <v>2002</v>
      </c>
      <c r="C159" s="48" t="s">
        <v>2003</v>
      </c>
      <c r="D159" s="49" t="s">
        <v>2004</v>
      </c>
    </row>
    <row r="160" spans="2:4" x14ac:dyDescent="0.4">
      <c r="B160" s="47" t="s">
        <v>2005</v>
      </c>
      <c r="C160" s="48" t="s">
        <v>2006</v>
      </c>
      <c r="D160" s="49" t="s">
        <v>2007</v>
      </c>
    </row>
    <row r="161" spans="2:4" x14ac:dyDescent="0.4">
      <c r="B161" s="47" t="s">
        <v>2008</v>
      </c>
      <c r="C161" s="48" t="s">
        <v>2009</v>
      </c>
      <c r="D161" s="49" t="s">
        <v>2010</v>
      </c>
    </row>
    <row r="162" spans="2:4" x14ac:dyDescent="0.4">
      <c r="B162" s="47" t="s">
        <v>2011</v>
      </c>
      <c r="C162" s="48" t="s">
        <v>2012</v>
      </c>
      <c r="D162" s="49" t="s">
        <v>2013</v>
      </c>
    </row>
    <row r="163" spans="2:4" x14ac:dyDescent="0.4">
      <c r="B163" s="47" t="s">
        <v>2014</v>
      </c>
      <c r="C163" s="48" t="s">
        <v>2015</v>
      </c>
      <c r="D163" s="49" t="s">
        <v>2016</v>
      </c>
    </row>
    <row r="164" spans="2:4" x14ac:dyDescent="0.4">
      <c r="B164" s="47" t="s">
        <v>2017</v>
      </c>
      <c r="C164" s="48" t="s">
        <v>2018</v>
      </c>
      <c r="D164" s="49" t="s">
        <v>2019</v>
      </c>
    </row>
    <row r="165" spans="2:4" x14ac:dyDescent="0.4">
      <c r="B165" s="47" t="s">
        <v>2020</v>
      </c>
      <c r="C165" s="48" t="s">
        <v>2021</v>
      </c>
      <c r="D165" s="49" t="s">
        <v>2022</v>
      </c>
    </row>
    <row r="166" spans="2:4" x14ac:dyDescent="0.4">
      <c r="B166" s="47" t="s">
        <v>2023</v>
      </c>
      <c r="C166" s="48" t="s">
        <v>2024</v>
      </c>
      <c r="D166" s="49" t="s">
        <v>2025</v>
      </c>
    </row>
    <row r="167" spans="2:4" x14ac:dyDescent="0.4">
      <c r="B167" s="47" t="s">
        <v>2029</v>
      </c>
      <c r="C167" s="48" t="s">
        <v>2030</v>
      </c>
      <c r="D167" s="49" t="s">
        <v>2031</v>
      </c>
    </row>
    <row r="168" spans="2:4" x14ac:dyDescent="0.4">
      <c r="B168" s="47" t="s">
        <v>2032</v>
      </c>
      <c r="C168" s="48" t="s">
        <v>2033</v>
      </c>
      <c r="D168" s="49" t="s">
        <v>2034</v>
      </c>
    </row>
    <row r="169" spans="2:4" x14ac:dyDescent="0.4">
      <c r="B169" s="47" t="s">
        <v>2035</v>
      </c>
      <c r="C169" s="48" t="s">
        <v>2036</v>
      </c>
      <c r="D169" s="49" t="s">
        <v>2037</v>
      </c>
    </row>
    <row r="170" spans="2:4" x14ac:dyDescent="0.4">
      <c r="B170" s="47" t="s">
        <v>2038</v>
      </c>
      <c r="C170" s="48" t="s">
        <v>2039</v>
      </c>
      <c r="D170" s="49" t="s">
        <v>2040</v>
      </c>
    </row>
    <row r="171" spans="2:4" x14ac:dyDescent="0.4">
      <c r="B171" s="47" t="s">
        <v>2026</v>
      </c>
      <c r="C171" s="48" t="s">
        <v>2027</v>
      </c>
      <c r="D171" s="49" t="s">
        <v>2028</v>
      </c>
    </row>
    <row r="172" spans="2:4" x14ac:dyDescent="0.4">
      <c r="B172" s="47" t="s">
        <v>2041</v>
      </c>
      <c r="C172" s="48" t="s">
        <v>2042</v>
      </c>
      <c r="D172" s="49" t="s">
        <v>2043</v>
      </c>
    </row>
    <row r="173" spans="2:4" x14ac:dyDescent="0.4">
      <c r="B173" s="47" t="s">
        <v>2044</v>
      </c>
      <c r="C173" s="48" t="s">
        <v>2045</v>
      </c>
      <c r="D173" s="49" t="s">
        <v>2046</v>
      </c>
    </row>
    <row r="174" spans="2:4" x14ac:dyDescent="0.4">
      <c r="B174" s="47" t="s">
        <v>2047</v>
      </c>
      <c r="C174" s="48" t="s">
        <v>2048</v>
      </c>
      <c r="D174" s="49" t="s">
        <v>2049</v>
      </c>
    </row>
    <row r="175" spans="2:4" x14ac:dyDescent="0.4">
      <c r="B175" s="47" t="s">
        <v>2050</v>
      </c>
      <c r="C175" s="48" t="s">
        <v>2051</v>
      </c>
      <c r="D175" s="49" t="s">
        <v>2052</v>
      </c>
    </row>
    <row r="176" spans="2:4" x14ac:dyDescent="0.4">
      <c r="B176" s="47" t="s">
        <v>2053</v>
      </c>
      <c r="C176" s="48" t="s">
        <v>2054</v>
      </c>
      <c r="D176" s="49" t="s">
        <v>2055</v>
      </c>
    </row>
    <row r="177" spans="2:4" x14ac:dyDescent="0.4">
      <c r="B177" s="47" t="s">
        <v>2056</v>
      </c>
      <c r="C177" s="48" t="s">
        <v>2057</v>
      </c>
      <c r="D177" s="49" t="s">
        <v>2058</v>
      </c>
    </row>
    <row r="178" spans="2:4" x14ac:dyDescent="0.4">
      <c r="B178" s="47" t="s">
        <v>2059</v>
      </c>
      <c r="C178" s="48" t="s">
        <v>2060</v>
      </c>
      <c r="D178" s="49" t="s">
        <v>2061</v>
      </c>
    </row>
    <row r="179" spans="2:4" x14ac:dyDescent="0.4">
      <c r="B179" s="47" t="s">
        <v>2062</v>
      </c>
      <c r="C179" s="48" t="s">
        <v>2063</v>
      </c>
      <c r="D179" s="49" t="s">
        <v>2064</v>
      </c>
    </row>
    <row r="180" spans="2:4" x14ac:dyDescent="0.4">
      <c r="B180" s="47" t="s">
        <v>2065</v>
      </c>
      <c r="C180" s="48" t="s">
        <v>2066</v>
      </c>
      <c r="D180" s="49" t="s">
        <v>2067</v>
      </c>
    </row>
    <row r="181" spans="2:4" x14ac:dyDescent="0.4">
      <c r="B181" s="47" t="s">
        <v>2068</v>
      </c>
      <c r="C181" s="48" t="s">
        <v>2069</v>
      </c>
      <c r="D181" s="49" t="s">
        <v>2070</v>
      </c>
    </row>
    <row r="182" spans="2:4" x14ac:dyDescent="0.4">
      <c r="B182" s="47" t="s">
        <v>2071</v>
      </c>
      <c r="C182" s="48" t="s">
        <v>2072</v>
      </c>
      <c r="D182" s="49" t="s">
        <v>2073</v>
      </c>
    </row>
    <row r="183" spans="2:4" x14ac:dyDescent="0.4">
      <c r="B183" s="47" t="s">
        <v>2074</v>
      </c>
      <c r="C183" s="48" t="s">
        <v>2075</v>
      </c>
      <c r="D183" s="49" t="s">
        <v>2076</v>
      </c>
    </row>
    <row r="184" spans="2:4" x14ac:dyDescent="0.4">
      <c r="B184" s="47" t="s">
        <v>2077</v>
      </c>
      <c r="C184" s="48" t="s">
        <v>2078</v>
      </c>
      <c r="D184" s="49" t="s">
        <v>2079</v>
      </c>
    </row>
    <row r="185" spans="2:4" x14ac:dyDescent="0.4">
      <c r="B185" s="47" t="s">
        <v>2080</v>
      </c>
      <c r="C185" s="48" t="s">
        <v>2081</v>
      </c>
      <c r="D185" s="49" t="s">
        <v>2082</v>
      </c>
    </row>
    <row r="186" spans="2:4" x14ac:dyDescent="0.4">
      <c r="B186" s="47" t="s">
        <v>2083</v>
      </c>
      <c r="C186" s="48" t="s">
        <v>2084</v>
      </c>
      <c r="D186" s="49" t="s">
        <v>2085</v>
      </c>
    </row>
    <row r="187" spans="2:4" x14ac:dyDescent="0.4">
      <c r="B187" s="47" t="s">
        <v>2086</v>
      </c>
      <c r="C187" s="48" t="s">
        <v>2087</v>
      </c>
      <c r="D187" s="49" t="s">
        <v>2088</v>
      </c>
    </row>
    <row r="188" spans="2:4" x14ac:dyDescent="0.4">
      <c r="B188" s="47" t="s">
        <v>2089</v>
      </c>
      <c r="C188" s="48" t="s">
        <v>2090</v>
      </c>
      <c r="D188" s="49" t="s">
        <v>2091</v>
      </c>
    </row>
    <row r="189" spans="2:4" x14ac:dyDescent="0.4">
      <c r="B189" s="47" t="s">
        <v>2092</v>
      </c>
      <c r="C189" s="48" t="s">
        <v>2093</v>
      </c>
      <c r="D189" s="49" t="s">
        <v>2094</v>
      </c>
    </row>
    <row r="190" spans="2:4" x14ac:dyDescent="0.4">
      <c r="B190" s="47" t="s">
        <v>2095</v>
      </c>
      <c r="C190" s="48" t="s">
        <v>2096</v>
      </c>
      <c r="D190" s="49" t="s">
        <v>2097</v>
      </c>
    </row>
    <row r="191" spans="2:4" x14ac:dyDescent="0.4">
      <c r="B191" s="47" t="s">
        <v>2098</v>
      </c>
      <c r="C191" s="48" t="s">
        <v>2099</v>
      </c>
      <c r="D191" s="49" t="s">
        <v>2100</v>
      </c>
    </row>
    <row r="192" spans="2:4" x14ac:dyDescent="0.4">
      <c r="B192" s="47" t="s">
        <v>2101</v>
      </c>
      <c r="C192" s="48" t="s">
        <v>2102</v>
      </c>
      <c r="D192" s="49" t="s">
        <v>2103</v>
      </c>
    </row>
    <row r="193" spans="2:4" x14ac:dyDescent="0.4">
      <c r="B193" s="47" t="s">
        <v>2104</v>
      </c>
      <c r="C193" s="48" t="s">
        <v>2105</v>
      </c>
      <c r="D193" s="49" t="s">
        <v>2106</v>
      </c>
    </row>
    <row r="194" spans="2:4" x14ac:dyDescent="0.4">
      <c r="B194" s="47" t="s">
        <v>2107</v>
      </c>
      <c r="C194" s="48" t="s">
        <v>2108</v>
      </c>
      <c r="D194" s="49" t="s">
        <v>2109</v>
      </c>
    </row>
    <row r="195" spans="2:4" x14ac:dyDescent="0.4">
      <c r="B195" s="47" t="s">
        <v>2110</v>
      </c>
      <c r="C195" s="48" t="s">
        <v>2111</v>
      </c>
      <c r="D195" s="49" t="s">
        <v>2112</v>
      </c>
    </row>
    <row r="196" spans="2:4" x14ac:dyDescent="0.4">
      <c r="B196" s="47" t="s">
        <v>2113</v>
      </c>
      <c r="C196" s="48" t="s">
        <v>2114</v>
      </c>
      <c r="D196" s="49" t="s">
        <v>2115</v>
      </c>
    </row>
    <row r="197" spans="2:4" x14ac:dyDescent="0.4">
      <c r="B197" s="47" t="s">
        <v>2116</v>
      </c>
      <c r="C197" s="48" t="s">
        <v>2117</v>
      </c>
      <c r="D197" s="49" t="s">
        <v>2118</v>
      </c>
    </row>
    <row r="198" spans="2:4" x14ac:dyDescent="0.4">
      <c r="B198" s="47" t="s">
        <v>2119</v>
      </c>
      <c r="C198" s="48" t="s">
        <v>2120</v>
      </c>
      <c r="D198" s="49" t="s">
        <v>2121</v>
      </c>
    </row>
    <row r="199" spans="2:4" x14ac:dyDescent="0.4">
      <c r="B199" s="47" t="s">
        <v>2122</v>
      </c>
      <c r="C199" s="48" t="s">
        <v>2123</v>
      </c>
      <c r="D199" s="49" t="s">
        <v>2124</v>
      </c>
    </row>
    <row r="200" spans="2:4" x14ac:dyDescent="0.4">
      <c r="B200" s="47" t="s">
        <v>2125</v>
      </c>
      <c r="C200" s="48" t="s">
        <v>2126</v>
      </c>
      <c r="D200" s="49" t="s">
        <v>2127</v>
      </c>
    </row>
    <row r="201" spans="2:4" x14ac:dyDescent="0.4">
      <c r="B201" s="47" t="s">
        <v>2128</v>
      </c>
      <c r="C201" s="48" t="s">
        <v>2129</v>
      </c>
      <c r="D201" s="49" t="s">
        <v>2130</v>
      </c>
    </row>
    <row r="202" spans="2:4" x14ac:dyDescent="0.4">
      <c r="B202" s="47" t="s">
        <v>2131</v>
      </c>
      <c r="C202" s="48" t="s">
        <v>2132</v>
      </c>
      <c r="D202" s="49" t="s">
        <v>2133</v>
      </c>
    </row>
    <row r="203" spans="2:4" x14ac:dyDescent="0.4">
      <c r="B203" s="47" t="s">
        <v>2134</v>
      </c>
      <c r="C203" s="48" t="s">
        <v>2135</v>
      </c>
      <c r="D203" s="49" t="s">
        <v>2136</v>
      </c>
    </row>
    <row r="204" spans="2:4" x14ac:dyDescent="0.4">
      <c r="B204" s="47" t="s">
        <v>2137</v>
      </c>
      <c r="C204" s="48" t="s">
        <v>2138</v>
      </c>
      <c r="D204" s="49" t="s">
        <v>2139</v>
      </c>
    </row>
    <row r="205" spans="2:4" x14ac:dyDescent="0.4">
      <c r="B205" s="47" t="s">
        <v>2140</v>
      </c>
      <c r="C205" s="48" t="s">
        <v>2141</v>
      </c>
      <c r="D205" s="49" t="s">
        <v>2142</v>
      </c>
    </row>
    <row r="206" spans="2:4" x14ac:dyDescent="0.4">
      <c r="B206" s="47" t="s">
        <v>2143</v>
      </c>
      <c r="C206" s="48" t="s">
        <v>2144</v>
      </c>
      <c r="D206" s="49" t="s">
        <v>2145</v>
      </c>
    </row>
    <row r="207" spans="2:4" x14ac:dyDescent="0.4">
      <c r="B207" s="47" t="s">
        <v>2146</v>
      </c>
      <c r="C207" s="48" t="s">
        <v>2147</v>
      </c>
      <c r="D207" s="49" t="s">
        <v>2148</v>
      </c>
    </row>
    <row r="208" spans="2:4" x14ac:dyDescent="0.4">
      <c r="B208" s="47" t="s">
        <v>2149</v>
      </c>
      <c r="C208" s="48" t="s">
        <v>2150</v>
      </c>
      <c r="D208" s="49" t="s">
        <v>2151</v>
      </c>
    </row>
    <row r="209" spans="2:4" x14ac:dyDescent="0.4">
      <c r="B209" s="47" t="s">
        <v>2152</v>
      </c>
      <c r="C209" s="48" t="s">
        <v>2153</v>
      </c>
      <c r="D209" s="49" t="s">
        <v>2154</v>
      </c>
    </row>
    <row r="210" spans="2:4" x14ac:dyDescent="0.4">
      <c r="B210" s="47" t="s">
        <v>2155</v>
      </c>
      <c r="C210" s="48" t="s">
        <v>2156</v>
      </c>
      <c r="D210" s="49" t="s">
        <v>2157</v>
      </c>
    </row>
    <row r="211" spans="2:4" x14ac:dyDescent="0.4">
      <c r="B211" s="47" t="s">
        <v>2158</v>
      </c>
      <c r="C211" s="48" t="s">
        <v>2159</v>
      </c>
      <c r="D211" s="49" t="s">
        <v>2160</v>
      </c>
    </row>
    <row r="212" spans="2:4" x14ac:dyDescent="0.4">
      <c r="B212" s="47" t="s">
        <v>2161</v>
      </c>
      <c r="C212" s="48" t="s">
        <v>2162</v>
      </c>
      <c r="D212" s="49" t="s">
        <v>2163</v>
      </c>
    </row>
    <row r="213" spans="2:4" x14ac:dyDescent="0.4">
      <c r="B213" s="47" t="s">
        <v>2164</v>
      </c>
      <c r="C213" s="48" t="s">
        <v>2165</v>
      </c>
      <c r="D213" s="49" t="s">
        <v>2166</v>
      </c>
    </row>
    <row r="214" spans="2:4" x14ac:dyDescent="0.4">
      <c r="B214" s="47" t="s">
        <v>2167</v>
      </c>
      <c r="C214" s="48" t="s">
        <v>2168</v>
      </c>
      <c r="D214" s="49" t="s">
        <v>2169</v>
      </c>
    </row>
    <row r="215" spans="2:4" x14ac:dyDescent="0.4">
      <c r="B215" s="47" t="s">
        <v>2170</v>
      </c>
      <c r="C215" s="48" t="s">
        <v>2171</v>
      </c>
      <c r="D215" s="49" t="s">
        <v>2172</v>
      </c>
    </row>
    <row r="216" spans="2:4" x14ac:dyDescent="0.4">
      <c r="B216" s="47" t="s">
        <v>2173</v>
      </c>
      <c r="C216" s="48" t="s">
        <v>2174</v>
      </c>
      <c r="D216" s="49" t="s">
        <v>2175</v>
      </c>
    </row>
    <row r="217" spans="2:4" x14ac:dyDescent="0.4">
      <c r="B217" s="47" t="s">
        <v>2176</v>
      </c>
      <c r="C217" s="48" t="s">
        <v>2177</v>
      </c>
      <c r="D217" s="49" t="s">
        <v>2178</v>
      </c>
    </row>
    <row r="218" spans="2:4" x14ac:dyDescent="0.4">
      <c r="B218" s="47" t="s">
        <v>2179</v>
      </c>
      <c r="C218" s="48" t="s">
        <v>2180</v>
      </c>
      <c r="D218" s="49" t="s">
        <v>2181</v>
      </c>
    </row>
    <row r="219" spans="2:4" x14ac:dyDescent="0.4">
      <c r="B219" s="47" t="s">
        <v>2182</v>
      </c>
      <c r="C219" s="48" t="s">
        <v>2183</v>
      </c>
      <c r="D219" s="49" t="s">
        <v>2184</v>
      </c>
    </row>
    <row r="220" spans="2:4" x14ac:dyDescent="0.4">
      <c r="B220" s="47" t="s">
        <v>2185</v>
      </c>
      <c r="C220" s="48" t="s">
        <v>2186</v>
      </c>
      <c r="D220" s="49" t="s">
        <v>2187</v>
      </c>
    </row>
    <row r="221" spans="2:4" x14ac:dyDescent="0.4">
      <c r="B221" s="47" t="s">
        <v>2188</v>
      </c>
      <c r="C221" s="48" t="s">
        <v>2189</v>
      </c>
      <c r="D221" s="49" t="s">
        <v>2190</v>
      </c>
    </row>
    <row r="222" spans="2:4" x14ac:dyDescent="0.4">
      <c r="B222" s="47" t="s">
        <v>2191</v>
      </c>
      <c r="C222" s="48" t="s">
        <v>2192</v>
      </c>
      <c r="D222" s="49" t="s">
        <v>2193</v>
      </c>
    </row>
    <row r="223" spans="2:4" x14ac:dyDescent="0.4">
      <c r="B223" s="47" t="s">
        <v>2194</v>
      </c>
      <c r="C223" s="48" t="s">
        <v>2195</v>
      </c>
      <c r="D223" s="49" t="s">
        <v>2196</v>
      </c>
    </row>
    <row r="224" spans="2:4" x14ac:dyDescent="0.4">
      <c r="B224" s="47" t="s">
        <v>2197</v>
      </c>
      <c r="C224" s="48" t="s">
        <v>2198</v>
      </c>
      <c r="D224" s="49" t="s">
        <v>2199</v>
      </c>
    </row>
    <row r="225" spans="2:4" x14ac:dyDescent="0.4">
      <c r="B225" s="47" t="s">
        <v>2200</v>
      </c>
      <c r="C225" s="48" t="s">
        <v>2201</v>
      </c>
      <c r="D225" s="49" t="s">
        <v>2202</v>
      </c>
    </row>
    <row r="226" spans="2:4" x14ac:dyDescent="0.4">
      <c r="B226" s="47" t="s">
        <v>2203</v>
      </c>
      <c r="C226" s="48" t="s">
        <v>2204</v>
      </c>
      <c r="D226" s="49" t="s">
        <v>2205</v>
      </c>
    </row>
    <row r="227" spans="2:4" x14ac:dyDescent="0.4">
      <c r="B227" s="47" t="s">
        <v>2206</v>
      </c>
      <c r="C227" s="48" t="s">
        <v>2207</v>
      </c>
      <c r="D227" s="49" t="s">
        <v>2208</v>
      </c>
    </row>
    <row r="228" spans="2:4" x14ac:dyDescent="0.4">
      <c r="B228" s="47" t="s">
        <v>2209</v>
      </c>
      <c r="C228" s="48" t="s">
        <v>2210</v>
      </c>
      <c r="D228" s="49" t="s">
        <v>2211</v>
      </c>
    </row>
    <row r="229" spans="2:4" x14ac:dyDescent="0.4">
      <c r="B229" s="47" t="s">
        <v>2212</v>
      </c>
      <c r="C229" s="48" t="s">
        <v>2213</v>
      </c>
      <c r="D229" s="49" t="s">
        <v>2214</v>
      </c>
    </row>
    <row r="230" spans="2:4" x14ac:dyDescent="0.4">
      <c r="B230" s="47" t="s">
        <v>2215</v>
      </c>
      <c r="C230" s="48" t="s">
        <v>2216</v>
      </c>
      <c r="D230" s="49" t="s">
        <v>2217</v>
      </c>
    </row>
    <row r="231" spans="2:4" x14ac:dyDescent="0.4">
      <c r="B231" s="47" t="s">
        <v>2218</v>
      </c>
      <c r="C231" s="48" t="s">
        <v>2219</v>
      </c>
      <c r="D231" s="49" t="s">
        <v>1434</v>
      </c>
    </row>
    <row r="232" spans="2:4" x14ac:dyDescent="0.4">
      <c r="B232" s="47" t="s">
        <v>2220</v>
      </c>
      <c r="C232" s="48" t="s">
        <v>2221</v>
      </c>
      <c r="D232" s="49" t="s">
        <v>2222</v>
      </c>
    </row>
    <row r="233" spans="2:4" x14ac:dyDescent="0.4">
      <c r="B233" s="47" t="s">
        <v>2223</v>
      </c>
      <c r="C233" s="48" t="s">
        <v>2224</v>
      </c>
      <c r="D233" s="49" t="s">
        <v>2225</v>
      </c>
    </row>
    <row r="234" spans="2:4" x14ac:dyDescent="0.4">
      <c r="B234" s="47" t="s">
        <v>2226</v>
      </c>
      <c r="C234" s="48" t="s">
        <v>2227</v>
      </c>
      <c r="D234" s="49" t="s">
        <v>2228</v>
      </c>
    </row>
    <row r="235" spans="2:4" x14ac:dyDescent="0.4">
      <c r="B235" s="47" t="s">
        <v>2229</v>
      </c>
      <c r="C235" s="48" t="s">
        <v>2230</v>
      </c>
      <c r="D235" s="49" t="s">
        <v>2231</v>
      </c>
    </row>
    <row r="236" spans="2:4" x14ac:dyDescent="0.4">
      <c r="B236" s="47" t="s">
        <v>2232</v>
      </c>
      <c r="C236" s="48" t="s">
        <v>2233</v>
      </c>
      <c r="D236" s="49" t="s">
        <v>2234</v>
      </c>
    </row>
    <row r="237" spans="2:4" x14ac:dyDescent="0.4">
      <c r="B237" s="47" t="s">
        <v>2235</v>
      </c>
      <c r="C237" s="48" t="s">
        <v>2236</v>
      </c>
      <c r="D237" s="49" t="s">
        <v>2237</v>
      </c>
    </row>
    <row r="238" spans="2:4" x14ac:dyDescent="0.4">
      <c r="B238" s="47" t="s">
        <v>2238</v>
      </c>
      <c r="C238" s="48" t="s">
        <v>2239</v>
      </c>
      <c r="D238" s="49" t="s">
        <v>2240</v>
      </c>
    </row>
    <row r="239" spans="2:4" x14ac:dyDescent="0.4">
      <c r="B239" s="47" t="s">
        <v>2241</v>
      </c>
      <c r="C239" s="48" t="s">
        <v>2242</v>
      </c>
      <c r="D239" s="49" t="s">
        <v>2243</v>
      </c>
    </row>
    <row r="240" spans="2:4" x14ac:dyDescent="0.4">
      <c r="B240" s="47" t="s">
        <v>2244</v>
      </c>
      <c r="C240" s="48" t="s">
        <v>2245</v>
      </c>
      <c r="D240" s="49" t="s">
        <v>2246</v>
      </c>
    </row>
    <row r="241" spans="2:4" x14ac:dyDescent="0.4">
      <c r="B241" s="47" t="s">
        <v>2247</v>
      </c>
      <c r="C241" s="48" t="s">
        <v>2248</v>
      </c>
      <c r="D241" s="49" t="s">
        <v>2249</v>
      </c>
    </row>
    <row r="242" spans="2:4" x14ac:dyDescent="0.4">
      <c r="B242" s="47" t="s">
        <v>2250</v>
      </c>
      <c r="C242" s="48" t="s">
        <v>2251</v>
      </c>
      <c r="D242" s="49" t="s">
        <v>2252</v>
      </c>
    </row>
    <row r="243" spans="2:4" x14ac:dyDescent="0.4">
      <c r="B243" s="47" t="s">
        <v>2253</v>
      </c>
      <c r="C243" s="48" t="s">
        <v>2254</v>
      </c>
      <c r="D243" s="49" t="s">
        <v>2255</v>
      </c>
    </row>
    <row r="244" spans="2:4" x14ac:dyDescent="0.4">
      <c r="B244" s="47" t="s">
        <v>2256</v>
      </c>
      <c r="C244" s="48" t="s">
        <v>2257</v>
      </c>
      <c r="D244" s="49" t="s">
        <v>2258</v>
      </c>
    </row>
    <row r="245" spans="2:4" x14ac:dyDescent="0.4">
      <c r="B245" s="47" t="s">
        <v>2259</v>
      </c>
      <c r="C245" s="48" t="s">
        <v>2260</v>
      </c>
      <c r="D245" s="49" t="s">
        <v>2261</v>
      </c>
    </row>
    <row r="246" spans="2:4" x14ac:dyDescent="0.4">
      <c r="B246" s="47" t="s">
        <v>2262</v>
      </c>
      <c r="C246" s="48" t="s">
        <v>2263</v>
      </c>
      <c r="D246" s="49" t="s">
        <v>2264</v>
      </c>
    </row>
    <row r="247" spans="2:4" x14ac:dyDescent="0.4">
      <c r="B247" s="47" t="s">
        <v>2265</v>
      </c>
      <c r="C247" s="48" t="s">
        <v>2266</v>
      </c>
      <c r="D247" s="49" t="s">
        <v>2267</v>
      </c>
    </row>
    <row r="248" spans="2:4" x14ac:dyDescent="0.4">
      <c r="B248" s="47" t="s">
        <v>2268</v>
      </c>
      <c r="C248" s="48" t="s">
        <v>2269</v>
      </c>
      <c r="D248" s="49" t="s">
        <v>2270</v>
      </c>
    </row>
    <row r="249" spans="2:4" x14ac:dyDescent="0.4">
      <c r="B249" s="47" t="s">
        <v>2271</v>
      </c>
      <c r="C249" s="48" t="s">
        <v>2272</v>
      </c>
      <c r="D249" s="49" t="s">
        <v>473</v>
      </c>
    </row>
    <row r="250" spans="2:4" x14ac:dyDescent="0.4">
      <c r="B250" s="47" t="s">
        <v>2273</v>
      </c>
      <c r="C250" s="48" t="s">
        <v>2274</v>
      </c>
      <c r="D250" s="49" t="s">
        <v>2275</v>
      </c>
    </row>
    <row r="251" spans="2:4" x14ac:dyDescent="0.4">
      <c r="B251" s="47" t="s">
        <v>2276</v>
      </c>
      <c r="C251" s="48" t="s">
        <v>2277</v>
      </c>
      <c r="D251" s="49" t="s">
        <v>2278</v>
      </c>
    </row>
    <row r="252" spans="2:4" x14ac:dyDescent="0.4">
      <c r="B252" s="47" t="s">
        <v>2279</v>
      </c>
      <c r="C252" s="48" t="s">
        <v>2280</v>
      </c>
      <c r="D252" s="49" t="s">
        <v>2281</v>
      </c>
    </row>
    <row r="253" spans="2:4" x14ac:dyDescent="0.4">
      <c r="B253" s="47" t="s">
        <v>2282</v>
      </c>
      <c r="C253" s="48" t="s">
        <v>2283</v>
      </c>
      <c r="D253" s="49" t="s">
        <v>2284</v>
      </c>
    </row>
    <row r="254" spans="2:4" x14ac:dyDescent="0.4">
      <c r="B254" s="47" t="s">
        <v>2285</v>
      </c>
      <c r="C254" s="48" t="s">
        <v>2286</v>
      </c>
      <c r="D254" s="49" t="s">
        <v>2287</v>
      </c>
    </row>
    <row r="255" spans="2:4" x14ac:dyDescent="0.4">
      <c r="B255" s="47" t="s">
        <v>2288</v>
      </c>
      <c r="C255" s="48" t="s">
        <v>2289</v>
      </c>
      <c r="D255" s="49" t="s">
        <v>2290</v>
      </c>
    </row>
    <row r="256" spans="2:4" x14ac:dyDescent="0.4">
      <c r="B256" s="47" t="s">
        <v>2291</v>
      </c>
      <c r="C256" s="48" t="s">
        <v>2292</v>
      </c>
      <c r="D256" s="49" t="s">
        <v>2293</v>
      </c>
    </row>
    <row r="257" spans="2:4" x14ac:dyDescent="0.4">
      <c r="B257" s="47" t="s">
        <v>2294</v>
      </c>
      <c r="C257" s="48" t="s">
        <v>2295</v>
      </c>
      <c r="D257" s="49" t="s">
        <v>2296</v>
      </c>
    </row>
    <row r="258" spans="2:4" x14ac:dyDescent="0.4">
      <c r="B258" s="47" t="s">
        <v>2297</v>
      </c>
      <c r="C258" s="48" t="s">
        <v>2298</v>
      </c>
      <c r="D258" s="49" t="s">
        <v>2299</v>
      </c>
    </row>
    <row r="259" spans="2:4" x14ac:dyDescent="0.4">
      <c r="B259" s="47" t="s">
        <v>2300</v>
      </c>
      <c r="C259" s="48" t="s">
        <v>2301</v>
      </c>
      <c r="D259" s="49" t="s">
        <v>2302</v>
      </c>
    </row>
    <row r="260" spans="2:4" x14ac:dyDescent="0.4">
      <c r="B260" s="47" t="s">
        <v>2327</v>
      </c>
      <c r="C260" s="48" t="s">
        <v>2328</v>
      </c>
      <c r="D260" s="49" t="s">
        <v>2329</v>
      </c>
    </row>
    <row r="261" spans="2:4" x14ac:dyDescent="0.4">
      <c r="B261" s="47" t="s">
        <v>2303</v>
      </c>
      <c r="C261" s="48" t="s">
        <v>2304</v>
      </c>
      <c r="D261" s="49" t="s">
        <v>2305</v>
      </c>
    </row>
    <row r="262" spans="2:4" x14ac:dyDescent="0.4">
      <c r="B262" s="47" t="s">
        <v>2306</v>
      </c>
      <c r="C262" s="48" t="s">
        <v>2307</v>
      </c>
      <c r="D262" s="49" t="s">
        <v>2308</v>
      </c>
    </row>
    <row r="263" spans="2:4" x14ac:dyDescent="0.4">
      <c r="B263" s="47" t="s">
        <v>2309</v>
      </c>
      <c r="C263" s="48" t="s">
        <v>2310</v>
      </c>
      <c r="D263" s="49" t="s">
        <v>2311</v>
      </c>
    </row>
    <row r="264" spans="2:4" x14ac:dyDescent="0.4">
      <c r="B264" s="47" t="s">
        <v>2312</v>
      </c>
      <c r="C264" s="48" t="s">
        <v>2313</v>
      </c>
      <c r="D264" s="49" t="s">
        <v>2314</v>
      </c>
    </row>
    <row r="265" spans="2:4" x14ac:dyDescent="0.4">
      <c r="B265" s="47" t="s">
        <v>2315</v>
      </c>
      <c r="C265" s="48" t="s">
        <v>2316</v>
      </c>
      <c r="D265" s="49" t="s">
        <v>2317</v>
      </c>
    </row>
    <row r="266" spans="2:4" x14ac:dyDescent="0.4">
      <c r="B266" s="47" t="s">
        <v>2318</v>
      </c>
      <c r="C266" s="48" t="s">
        <v>2319</v>
      </c>
      <c r="D266" s="49" t="s">
        <v>2320</v>
      </c>
    </row>
    <row r="267" spans="2:4" x14ac:dyDescent="0.4">
      <c r="B267" s="47" t="s">
        <v>2321</v>
      </c>
      <c r="C267" s="48" t="s">
        <v>2322</v>
      </c>
      <c r="D267" s="49" t="s">
        <v>2323</v>
      </c>
    </row>
    <row r="268" spans="2:4" x14ac:dyDescent="0.4">
      <c r="B268" s="47" t="s">
        <v>2324</v>
      </c>
      <c r="C268" s="48" t="s">
        <v>2325</v>
      </c>
      <c r="D268" s="49" t="s">
        <v>2326</v>
      </c>
    </row>
    <row r="269" spans="2:4" x14ac:dyDescent="0.4">
      <c r="B269" s="47" t="s">
        <v>2330</v>
      </c>
      <c r="C269" s="48" t="s">
        <v>2331</v>
      </c>
      <c r="D269" s="49" t="s">
        <v>2332</v>
      </c>
    </row>
    <row r="270" spans="2:4" x14ac:dyDescent="0.4">
      <c r="B270" s="47" t="s">
        <v>2333</v>
      </c>
      <c r="C270" s="48" t="s">
        <v>2334</v>
      </c>
      <c r="D270" s="49" t="s">
        <v>2335</v>
      </c>
    </row>
    <row r="271" spans="2:4" x14ac:dyDescent="0.4">
      <c r="B271" s="47" t="s">
        <v>2336</v>
      </c>
      <c r="C271" s="48" t="s">
        <v>2337</v>
      </c>
      <c r="D271" s="49" t="s">
        <v>2338</v>
      </c>
    </row>
    <row r="272" spans="2:4" x14ac:dyDescent="0.4">
      <c r="B272" s="47" t="s">
        <v>2339</v>
      </c>
      <c r="C272" s="48" t="s">
        <v>2340</v>
      </c>
      <c r="D272" s="49" t="s">
        <v>2341</v>
      </c>
    </row>
    <row r="273" spans="2:4" x14ac:dyDescent="0.4">
      <c r="B273" s="47" t="s">
        <v>2342</v>
      </c>
      <c r="C273" s="48" t="s">
        <v>2343</v>
      </c>
      <c r="D273" s="49" t="s">
        <v>2344</v>
      </c>
    </row>
    <row r="274" spans="2:4" x14ac:dyDescent="0.4">
      <c r="B274" s="50" t="s">
        <v>2345</v>
      </c>
      <c r="C274" s="51" t="s">
        <v>2346</v>
      </c>
      <c r="D274" s="52" t="s">
        <v>2347</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B3:J14"/>
  <sheetViews>
    <sheetView showGridLines="0" showRowColHeaders="0" workbookViewId="0"/>
  </sheetViews>
  <sheetFormatPr baseColWidth="10" defaultRowHeight="15" x14ac:dyDescent="0.25"/>
  <cols>
    <col min="1" max="1" width="5.7109375" customWidth="1"/>
  </cols>
  <sheetData>
    <row r="3" spans="2:10" ht="18.75" x14ac:dyDescent="0.25">
      <c r="B3" s="159" t="s">
        <v>1541</v>
      </c>
      <c r="C3" s="202"/>
      <c r="D3" s="202"/>
      <c r="E3" s="202"/>
      <c r="F3" s="202"/>
      <c r="G3" s="202"/>
      <c r="H3" s="202"/>
      <c r="I3" s="76"/>
      <c r="J3" s="76"/>
    </row>
    <row r="4" spans="2:10" x14ac:dyDescent="0.25">
      <c r="B4" s="180" t="s">
        <v>2384</v>
      </c>
      <c r="C4" s="181"/>
      <c r="D4" s="181"/>
      <c r="E4" s="181"/>
      <c r="F4" s="181"/>
      <c r="G4" s="181"/>
      <c r="H4" s="181"/>
      <c r="I4" s="77"/>
      <c r="J4" s="77"/>
    </row>
    <row r="5" spans="2:10" x14ac:dyDescent="0.25">
      <c r="B5" s="181"/>
      <c r="C5" s="181"/>
      <c r="D5" s="181"/>
      <c r="E5" s="181"/>
      <c r="F5" s="181"/>
      <c r="G5" s="181"/>
      <c r="H5" s="181"/>
      <c r="I5" s="77"/>
      <c r="J5" s="77"/>
    </row>
    <row r="6" spans="2:10" x14ac:dyDescent="0.25">
      <c r="B6" s="181"/>
      <c r="C6" s="181"/>
      <c r="D6" s="181"/>
      <c r="E6" s="181"/>
      <c r="F6" s="181"/>
      <c r="G6" s="181"/>
      <c r="H6" s="181"/>
      <c r="I6" s="77"/>
      <c r="J6" s="77"/>
    </row>
    <row r="7" spans="2:10" x14ac:dyDescent="0.25">
      <c r="B7" s="181"/>
      <c r="C7" s="181"/>
      <c r="D7" s="181"/>
      <c r="E7" s="181"/>
      <c r="F7" s="181"/>
      <c r="G7" s="181"/>
      <c r="H7" s="181"/>
      <c r="I7" s="77"/>
      <c r="J7" s="77"/>
    </row>
    <row r="8" spans="2:10" x14ac:dyDescent="0.25">
      <c r="B8" s="181"/>
      <c r="C8" s="181"/>
      <c r="D8" s="181"/>
      <c r="E8" s="181"/>
      <c r="F8" s="181"/>
      <c r="G8" s="181"/>
      <c r="H8" s="181"/>
      <c r="I8" s="77"/>
      <c r="J8" s="77"/>
    </row>
    <row r="9" spans="2:10" x14ac:dyDescent="0.25">
      <c r="B9" s="181"/>
      <c r="C9" s="181"/>
      <c r="D9" s="181"/>
      <c r="E9" s="181"/>
      <c r="F9" s="181"/>
      <c r="G9" s="181"/>
      <c r="H9" s="181"/>
      <c r="I9" s="77"/>
      <c r="J9" s="77"/>
    </row>
    <row r="10" spans="2:10" x14ac:dyDescent="0.25">
      <c r="B10" s="181"/>
      <c r="C10" s="181"/>
      <c r="D10" s="181"/>
      <c r="E10" s="181"/>
      <c r="F10" s="181"/>
      <c r="G10" s="181"/>
      <c r="H10" s="181"/>
      <c r="I10" s="77"/>
      <c r="J10" s="77"/>
    </row>
    <row r="11" spans="2:10" x14ac:dyDescent="0.25">
      <c r="B11" s="181"/>
      <c r="C11" s="181"/>
      <c r="D11" s="181"/>
      <c r="E11" s="181"/>
      <c r="F11" s="181"/>
      <c r="G11" s="181"/>
      <c r="H11" s="181"/>
      <c r="I11" s="77"/>
      <c r="J11" s="77"/>
    </row>
    <row r="12" spans="2:10" ht="18.75" x14ac:dyDescent="0.25">
      <c r="B12" s="101"/>
      <c r="C12" s="101"/>
      <c r="D12" s="101"/>
      <c r="E12" s="101"/>
      <c r="F12" s="116"/>
      <c r="G12" s="116"/>
      <c r="H12" s="116"/>
      <c r="I12" s="77"/>
      <c r="J12" s="77"/>
    </row>
    <row r="13" spans="2:10" x14ac:dyDescent="0.25">
      <c r="B13" s="64"/>
      <c r="C13" s="64"/>
      <c r="D13" s="64"/>
      <c r="E13" s="64"/>
      <c r="F13" s="64"/>
      <c r="G13" s="64"/>
      <c r="H13" s="64"/>
    </row>
    <row r="14" spans="2:10" x14ac:dyDescent="0.25">
      <c r="B14" s="64"/>
      <c r="C14" s="64"/>
      <c r="D14" s="64"/>
      <c r="E14" s="64"/>
      <c r="F14" s="64"/>
      <c r="G14" s="64"/>
      <c r="H14" s="64"/>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3:I12"/>
  <sheetViews>
    <sheetView showGridLines="0" showRowColHeaders="0" workbookViewId="0"/>
  </sheetViews>
  <sheetFormatPr baseColWidth="10" defaultRowHeight="15" x14ac:dyDescent="0.25"/>
  <cols>
    <col min="1" max="1" width="5.7109375" customWidth="1"/>
  </cols>
  <sheetData>
    <row r="3" spans="1:9" ht="18.75" x14ac:dyDescent="0.3">
      <c r="B3" s="159" t="s">
        <v>1542</v>
      </c>
      <c r="C3" s="181"/>
      <c r="D3" s="181"/>
      <c r="E3" s="181"/>
      <c r="F3" s="181"/>
      <c r="G3" s="181"/>
      <c r="H3" s="181"/>
      <c r="I3" s="78"/>
    </row>
    <row r="4" spans="1:9" x14ac:dyDescent="0.25">
      <c r="A4" s="107"/>
      <c r="B4" s="254" t="s">
        <v>2385</v>
      </c>
      <c r="C4" s="202"/>
      <c r="D4" s="202"/>
      <c r="E4" s="202"/>
      <c r="F4" s="202"/>
      <c r="G4" s="202"/>
      <c r="H4" s="202"/>
      <c r="I4" s="77"/>
    </row>
    <row r="5" spans="1:9" x14ac:dyDescent="0.25">
      <c r="A5" s="107"/>
      <c r="B5" s="202"/>
      <c r="C5" s="202"/>
      <c r="D5" s="202"/>
      <c r="E5" s="202"/>
      <c r="F5" s="202"/>
      <c r="G5" s="202"/>
      <c r="H5" s="202"/>
      <c r="I5" s="77"/>
    </row>
    <row r="6" spans="1:9" x14ac:dyDescent="0.25">
      <c r="A6" s="107"/>
      <c r="B6" s="202"/>
      <c r="C6" s="202"/>
      <c r="D6" s="202"/>
      <c r="E6" s="202"/>
      <c r="F6" s="202"/>
      <c r="G6" s="202"/>
      <c r="H6" s="202"/>
      <c r="I6" s="77"/>
    </row>
    <row r="7" spans="1:9" x14ac:dyDescent="0.25">
      <c r="B7" s="202"/>
      <c r="C7" s="202"/>
      <c r="D7" s="202"/>
      <c r="E7" s="202"/>
      <c r="F7" s="202"/>
      <c r="G7" s="202"/>
      <c r="H7" s="202"/>
      <c r="I7" s="77"/>
    </row>
    <row r="8" spans="1:9" x14ac:dyDescent="0.25">
      <c r="B8" s="202"/>
      <c r="C8" s="202"/>
      <c r="D8" s="202"/>
      <c r="E8" s="202"/>
      <c r="F8" s="202"/>
      <c r="G8" s="202"/>
      <c r="H8" s="202"/>
      <c r="I8" s="77"/>
    </row>
    <row r="9" spans="1:9" x14ac:dyDescent="0.25">
      <c r="B9" s="202"/>
      <c r="C9" s="202"/>
      <c r="D9" s="202"/>
      <c r="E9" s="202"/>
      <c r="F9" s="202"/>
      <c r="G9" s="202"/>
      <c r="H9" s="202"/>
      <c r="I9" s="77"/>
    </row>
    <row r="10" spans="1:9" x14ac:dyDescent="0.25">
      <c r="B10" s="202"/>
      <c r="C10" s="202"/>
      <c r="D10" s="202"/>
      <c r="E10" s="202"/>
      <c r="F10" s="202"/>
      <c r="G10" s="202"/>
      <c r="H10" s="202"/>
    </row>
    <row r="11" spans="1:9" x14ac:dyDescent="0.25">
      <c r="B11" s="202"/>
      <c r="C11" s="202"/>
      <c r="D11" s="202"/>
      <c r="E11" s="202"/>
      <c r="F11" s="202"/>
      <c r="G11" s="202"/>
      <c r="H11" s="202"/>
    </row>
    <row r="12" spans="1:9" x14ac:dyDescent="0.25">
      <c r="B12" s="202"/>
      <c r="C12" s="202"/>
      <c r="D12" s="202"/>
      <c r="E12" s="202"/>
      <c r="F12" s="202"/>
      <c r="G12" s="202"/>
      <c r="H12" s="202"/>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B3:I15"/>
  <sheetViews>
    <sheetView showGridLines="0" showRowColHeaders="0" workbookViewId="0"/>
  </sheetViews>
  <sheetFormatPr baseColWidth="10" defaultRowHeight="15" x14ac:dyDescent="0.25"/>
  <cols>
    <col min="1" max="1" width="5.7109375" customWidth="1"/>
  </cols>
  <sheetData>
    <row r="3" spans="2:9" ht="18.75" x14ac:dyDescent="0.3">
      <c r="B3" s="255" t="s">
        <v>1543</v>
      </c>
      <c r="C3" s="181"/>
      <c r="D3" s="181"/>
      <c r="E3" s="181"/>
      <c r="F3" s="181"/>
      <c r="G3" s="181"/>
      <c r="H3" s="181"/>
      <c r="I3" s="97"/>
    </row>
    <row r="4" spans="2:9" x14ac:dyDescent="0.25">
      <c r="B4" s="180" t="s">
        <v>2458</v>
      </c>
      <c r="C4" s="181"/>
      <c r="D4" s="181"/>
      <c r="E4" s="181"/>
      <c r="F4" s="181"/>
      <c r="G4" s="181"/>
      <c r="H4" s="181"/>
      <c r="I4" s="95"/>
    </row>
    <row r="5" spans="2:9" x14ac:dyDescent="0.25">
      <c r="B5" s="181"/>
      <c r="C5" s="181"/>
      <c r="D5" s="181"/>
      <c r="E5" s="181"/>
      <c r="F5" s="181"/>
      <c r="G5" s="181"/>
      <c r="H5" s="181"/>
      <c r="I5" s="95"/>
    </row>
    <row r="6" spans="2:9" x14ac:dyDescent="0.25">
      <c r="B6" s="181"/>
      <c r="C6" s="181"/>
      <c r="D6" s="181"/>
      <c r="E6" s="181"/>
      <c r="F6" s="181"/>
      <c r="G6" s="181"/>
      <c r="H6" s="181"/>
      <c r="I6" s="95"/>
    </row>
    <row r="7" spans="2:9" x14ac:dyDescent="0.25">
      <c r="B7" s="181"/>
      <c r="C7" s="181"/>
      <c r="D7" s="181"/>
      <c r="E7" s="181"/>
      <c r="F7" s="181"/>
      <c r="G7" s="181"/>
      <c r="H7" s="181"/>
      <c r="I7" s="95"/>
    </row>
    <row r="8" spans="2:9" x14ac:dyDescent="0.25">
      <c r="B8" s="181"/>
      <c r="C8" s="181"/>
      <c r="D8" s="181"/>
      <c r="E8" s="181"/>
      <c r="F8" s="181"/>
      <c r="G8" s="181"/>
      <c r="H8" s="181"/>
      <c r="I8" s="95"/>
    </row>
    <row r="9" spans="2:9" x14ac:dyDescent="0.25">
      <c r="B9" s="181"/>
      <c r="C9" s="181"/>
      <c r="D9" s="181"/>
      <c r="E9" s="181"/>
      <c r="F9" s="181"/>
      <c r="G9" s="181"/>
      <c r="H9" s="181"/>
      <c r="I9" s="95"/>
    </row>
    <row r="10" spans="2:9" x14ac:dyDescent="0.25">
      <c r="B10" s="181"/>
      <c r="C10" s="181"/>
      <c r="D10" s="181"/>
      <c r="E10" s="181"/>
      <c r="F10" s="181"/>
      <c r="G10" s="181"/>
      <c r="H10" s="181"/>
      <c r="I10" s="95"/>
    </row>
    <row r="11" spans="2:9" x14ac:dyDescent="0.25">
      <c r="B11" s="177"/>
      <c r="C11" s="177"/>
      <c r="D11" s="177"/>
      <c r="E11" s="177"/>
      <c r="F11" s="177"/>
      <c r="G11" s="177"/>
      <c r="H11" s="177"/>
      <c r="I11" s="95"/>
    </row>
    <row r="12" spans="2:9" x14ac:dyDescent="0.25">
      <c r="B12" s="177"/>
      <c r="C12" s="177"/>
      <c r="D12" s="177"/>
      <c r="E12" s="177"/>
      <c r="F12" s="177"/>
      <c r="G12" s="177"/>
      <c r="H12" s="177"/>
      <c r="I12" s="95"/>
    </row>
    <row r="13" spans="2:9" x14ac:dyDescent="0.25">
      <c r="B13" s="177"/>
      <c r="C13" s="177"/>
      <c r="D13" s="177"/>
      <c r="E13" s="177"/>
      <c r="F13" s="177"/>
      <c r="G13" s="177"/>
      <c r="H13" s="177"/>
      <c r="I13" s="95"/>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B3:J9"/>
  <sheetViews>
    <sheetView showGridLines="0" showRowColHeaders="0" workbookViewId="0"/>
  </sheetViews>
  <sheetFormatPr baseColWidth="10" defaultRowHeight="15" x14ac:dyDescent="0.25"/>
  <cols>
    <col min="1" max="1" width="5.7109375" customWidth="1"/>
  </cols>
  <sheetData>
    <row r="3" spans="2:10" ht="18.75" x14ac:dyDescent="0.3">
      <c r="B3" s="159" t="s">
        <v>1544</v>
      </c>
      <c r="C3" s="181"/>
      <c r="D3" s="181"/>
      <c r="E3" s="181"/>
      <c r="F3" s="181"/>
      <c r="G3" s="181"/>
      <c r="H3" s="181"/>
      <c r="I3" s="97"/>
      <c r="J3" s="97"/>
    </row>
    <row r="4" spans="2:10" x14ac:dyDescent="0.25">
      <c r="B4" s="180" t="s">
        <v>2452</v>
      </c>
      <c r="C4" s="181"/>
      <c r="D4" s="181"/>
      <c r="E4" s="181"/>
      <c r="F4" s="181"/>
      <c r="G4" s="181"/>
      <c r="H4" s="181"/>
      <c r="I4" s="116"/>
      <c r="J4" s="116"/>
    </row>
    <row r="5" spans="2:10" x14ac:dyDescent="0.25">
      <c r="B5" s="181"/>
      <c r="C5" s="181"/>
      <c r="D5" s="181"/>
      <c r="E5" s="181"/>
      <c r="F5" s="181"/>
      <c r="G5" s="181"/>
      <c r="H5" s="181"/>
      <c r="I5" s="116"/>
      <c r="J5" s="116"/>
    </row>
    <row r="6" spans="2:10" x14ac:dyDescent="0.25">
      <c r="B6" s="181"/>
      <c r="C6" s="181"/>
      <c r="D6" s="181"/>
      <c r="E6" s="181"/>
      <c r="F6" s="181"/>
      <c r="G6" s="181"/>
      <c r="H6" s="181"/>
      <c r="I6" s="116"/>
      <c r="J6" s="116"/>
    </row>
    <row r="7" spans="2:10" x14ac:dyDescent="0.25">
      <c r="B7" s="181"/>
      <c r="C7" s="181"/>
      <c r="D7" s="181"/>
      <c r="E7" s="181"/>
      <c r="F7" s="181"/>
      <c r="G7" s="181"/>
      <c r="H7" s="181"/>
      <c r="I7" s="116"/>
      <c r="J7" s="116"/>
    </row>
    <row r="8" spans="2:10" x14ac:dyDescent="0.25">
      <c r="B8" s="181"/>
      <c r="C8" s="181"/>
      <c r="D8" s="181"/>
      <c r="E8" s="181"/>
      <c r="F8" s="181"/>
      <c r="G8" s="181"/>
      <c r="H8" s="181"/>
      <c r="I8" s="116"/>
      <c r="J8" s="116"/>
    </row>
    <row r="9" spans="2:10" x14ac:dyDescent="0.25">
      <c r="B9" s="116"/>
      <c r="C9" s="116"/>
      <c r="D9" s="116"/>
      <c r="E9" s="116"/>
      <c r="F9" s="116"/>
      <c r="G9" s="116"/>
      <c r="H9" s="116"/>
      <c r="I9" s="116"/>
      <c r="J9" s="116"/>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B3:I13"/>
  <sheetViews>
    <sheetView showGridLines="0" showRowColHeaders="0" workbookViewId="0"/>
  </sheetViews>
  <sheetFormatPr baseColWidth="10" defaultRowHeight="15" x14ac:dyDescent="0.25"/>
  <cols>
    <col min="1" max="1" width="5.7109375" customWidth="1"/>
  </cols>
  <sheetData>
    <row r="3" spans="2:9" ht="23.25" x14ac:dyDescent="0.3">
      <c r="B3" s="220" t="s">
        <v>1545</v>
      </c>
      <c r="C3" s="177"/>
      <c r="D3" s="177"/>
      <c r="E3" s="177"/>
      <c r="F3" s="177"/>
      <c r="G3" s="177"/>
      <c r="H3" s="177"/>
      <c r="I3" s="118"/>
    </row>
    <row r="4" spans="2:9" x14ac:dyDescent="0.25">
      <c r="B4" s="180" t="s">
        <v>2388</v>
      </c>
      <c r="C4" s="181"/>
      <c r="D4" s="181"/>
      <c r="E4" s="181"/>
      <c r="F4" s="181"/>
      <c r="G4" s="181"/>
      <c r="H4" s="181"/>
      <c r="I4" s="116"/>
    </row>
    <row r="5" spans="2:9" x14ac:dyDescent="0.25">
      <c r="B5" s="181"/>
      <c r="C5" s="181"/>
      <c r="D5" s="181"/>
      <c r="E5" s="181"/>
      <c r="F5" s="181"/>
      <c r="G5" s="181"/>
      <c r="H5" s="181"/>
      <c r="I5" s="116"/>
    </row>
    <row r="6" spans="2:9" x14ac:dyDescent="0.25">
      <c r="B6" s="181"/>
      <c r="C6" s="181"/>
      <c r="D6" s="181"/>
      <c r="E6" s="181"/>
      <c r="F6" s="181"/>
      <c r="G6" s="181"/>
      <c r="H6" s="181"/>
      <c r="I6" s="116"/>
    </row>
    <row r="7" spans="2:9" x14ac:dyDescent="0.25">
      <c r="B7" s="181"/>
      <c r="C7" s="181"/>
      <c r="D7" s="181"/>
      <c r="E7" s="181"/>
      <c r="F7" s="181"/>
      <c r="G7" s="181"/>
      <c r="H7" s="181"/>
      <c r="I7" s="116"/>
    </row>
    <row r="8" spans="2:9" x14ac:dyDescent="0.25">
      <c r="B8" s="181"/>
      <c r="C8" s="181"/>
      <c r="D8" s="181"/>
      <c r="E8" s="181"/>
      <c r="F8" s="181"/>
      <c r="G8" s="181"/>
      <c r="H8" s="181"/>
      <c r="I8" s="116"/>
    </row>
    <row r="9" spans="2:9" x14ac:dyDescent="0.25">
      <c r="B9" s="181"/>
      <c r="C9" s="181"/>
      <c r="D9" s="181"/>
      <c r="E9" s="181"/>
      <c r="F9" s="181"/>
      <c r="G9" s="181"/>
      <c r="H9" s="181"/>
      <c r="I9" s="116"/>
    </row>
    <row r="10" spans="2:9" x14ac:dyDescent="0.25">
      <c r="B10" s="181"/>
      <c r="C10" s="181"/>
      <c r="D10" s="181"/>
      <c r="E10" s="181"/>
      <c r="F10" s="181"/>
      <c r="G10" s="181"/>
      <c r="H10" s="181"/>
      <c r="I10" s="116"/>
    </row>
    <row r="11" spans="2:9" x14ac:dyDescent="0.25">
      <c r="B11" s="181"/>
      <c r="C11" s="181"/>
      <c r="D11" s="181"/>
      <c r="E11" s="181"/>
      <c r="F11" s="181"/>
      <c r="G11" s="181"/>
      <c r="H11" s="181"/>
      <c r="I11" s="116"/>
    </row>
    <row r="12" spans="2:9" x14ac:dyDescent="0.25">
      <c r="B12" s="95"/>
      <c r="C12" s="95"/>
      <c r="D12" s="95"/>
      <c r="E12" s="95"/>
      <c r="F12" s="95"/>
      <c r="G12" s="95"/>
      <c r="H12" s="95"/>
      <c r="I12" s="116"/>
    </row>
    <row r="13" spans="2:9" x14ac:dyDescent="0.25">
      <c r="B13" s="95"/>
      <c r="C13" s="95"/>
      <c r="D13" s="95"/>
      <c r="E13" s="95"/>
      <c r="F13" s="95"/>
      <c r="G13" s="95"/>
      <c r="H13" s="95"/>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dimension ref="B3:I9"/>
  <sheetViews>
    <sheetView showGridLines="0" showRowColHeaders="0" workbookViewId="0"/>
  </sheetViews>
  <sheetFormatPr baseColWidth="10" defaultRowHeight="15" x14ac:dyDescent="0.25"/>
  <cols>
    <col min="1" max="1" width="5.7109375" customWidth="1"/>
  </cols>
  <sheetData>
    <row r="3" spans="2:9" ht="18.75" x14ac:dyDescent="0.3">
      <c r="B3" s="255" t="s">
        <v>1546</v>
      </c>
      <c r="C3" s="181"/>
      <c r="D3" s="181"/>
      <c r="E3" s="181"/>
      <c r="F3" s="181"/>
      <c r="G3" s="181"/>
      <c r="H3" s="181"/>
      <c r="I3" s="97"/>
    </row>
    <row r="4" spans="2:9" x14ac:dyDescent="0.25">
      <c r="B4" s="256" t="s">
        <v>2453</v>
      </c>
      <c r="C4" s="257"/>
      <c r="D4" s="257"/>
      <c r="E4" s="257"/>
      <c r="F4" s="257"/>
      <c r="G4" s="257"/>
      <c r="H4" s="257"/>
      <c r="I4" s="95"/>
    </row>
    <row r="5" spans="2:9" x14ac:dyDescent="0.25">
      <c r="B5" s="257"/>
      <c r="C5" s="257"/>
      <c r="D5" s="257"/>
      <c r="E5" s="257"/>
      <c r="F5" s="257"/>
      <c r="G5" s="257"/>
      <c r="H5" s="257"/>
      <c r="I5" s="95"/>
    </row>
    <row r="6" spans="2:9" x14ac:dyDescent="0.25">
      <c r="B6" s="257"/>
      <c r="C6" s="257"/>
      <c r="D6" s="257"/>
      <c r="E6" s="257"/>
      <c r="F6" s="257"/>
      <c r="G6" s="257"/>
      <c r="H6" s="257"/>
    </row>
    <row r="7" spans="2:9" x14ac:dyDescent="0.25">
      <c r="B7" s="257"/>
      <c r="C7" s="257"/>
      <c r="D7" s="257"/>
      <c r="E7" s="257"/>
      <c r="F7" s="257"/>
      <c r="G7" s="257"/>
      <c r="H7" s="257"/>
    </row>
    <row r="8" spans="2:9" x14ac:dyDescent="0.25">
      <c r="B8" s="257"/>
      <c r="C8" s="257"/>
      <c r="D8" s="257"/>
      <c r="E8" s="257"/>
      <c r="F8" s="257"/>
      <c r="G8" s="257"/>
      <c r="H8" s="257"/>
    </row>
    <row r="9" spans="2:9" x14ac:dyDescent="0.25">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3:I10"/>
  <sheetViews>
    <sheetView showGridLines="0" showRowColHeaders="0" workbookViewId="0"/>
  </sheetViews>
  <sheetFormatPr baseColWidth="10" defaultRowHeight="15" x14ac:dyDescent="0.25"/>
  <cols>
    <col min="1" max="1" width="5.7109375" customWidth="1"/>
  </cols>
  <sheetData>
    <row r="3" spans="1:9" ht="18.75" x14ac:dyDescent="0.3">
      <c r="B3" s="255" t="s">
        <v>2389</v>
      </c>
      <c r="C3" s="181"/>
      <c r="D3" s="181"/>
      <c r="E3" s="181"/>
      <c r="F3" s="181"/>
      <c r="G3" s="181"/>
      <c r="H3" s="181"/>
      <c r="I3" s="97"/>
    </row>
    <row r="4" spans="1:9" x14ac:dyDescent="0.25">
      <c r="A4" s="64"/>
      <c r="B4" s="180" t="s">
        <v>2468</v>
      </c>
      <c r="C4" s="181"/>
      <c r="D4" s="181"/>
      <c r="E4" s="181"/>
      <c r="F4" s="181"/>
      <c r="G4" s="181"/>
      <c r="H4" s="181"/>
      <c r="I4" s="95"/>
    </row>
    <row r="5" spans="1:9" x14ac:dyDescent="0.25">
      <c r="B5" s="181"/>
      <c r="C5" s="181"/>
      <c r="D5" s="181"/>
      <c r="E5" s="181"/>
      <c r="F5" s="181"/>
      <c r="G5" s="181"/>
      <c r="H5" s="181"/>
      <c r="I5" s="95"/>
    </row>
    <row r="6" spans="1:9" x14ac:dyDescent="0.25">
      <c r="B6" s="181"/>
      <c r="C6" s="181"/>
      <c r="D6" s="181"/>
      <c r="E6" s="181"/>
      <c r="F6" s="181"/>
      <c r="G6" s="181"/>
      <c r="H6" s="181"/>
      <c r="I6" s="95"/>
    </row>
    <row r="7" spans="1:9" x14ac:dyDescent="0.25">
      <c r="B7" s="181"/>
      <c r="C7" s="181"/>
      <c r="D7" s="181"/>
      <c r="E7" s="181"/>
      <c r="F7" s="181"/>
      <c r="G7" s="181"/>
      <c r="H7" s="181"/>
      <c r="I7" s="95"/>
    </row>
    <row r="8" spans="1:9" x14ac:dyDescent="0.25">
      <c r="B8" s="181"/>
      <c r="C8" s="181"/>
      <c r="D8" s="181"/>
      <c r="E8" s="181"/>
      <c r="F8" s="181"/>
      <c r="G8" s="181"/>
      <c r="H8" s="181"/>
    </row>
    <row r="9" spans="1:9" x14ac:dyDescent="0.25">
      <c r="B9" s="181"/>
      <c r="C9" s="181"/>
      <c r="D9" s="181"/>
      <c r="E9" s="181"/>
      <c r="F9" s="181"/>
      <c r="G9" s="181"/>
      <c r="H9" s="181"/>
    </row>
    <row r="10" spans="1:9" x14ac:dyDescent="0.25">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B3:I12"/>
  <sheetViews>
    <sheetView showGridLines="0" showRowColHeaders="0" workbookViewId="0"/>
  </sheetViews>
  <sheetFormatPr baseColWidth="10" defaultRowHeight="15" x14ac:dyDescent="0.25"/>
  <cols>
    <col min="1" max="1" width="5.7109375" customWidth="1"/>
  </cols>
  <sheetData>
    <row r="3" spans="2:9" ht="18.75" x14ac:dyDescent="0.3">
      <c r="B3" s="159" t="s">
        <v>2391</v>
      </c>
      <c r="C3" s="181"/>
      <c r="D3" s="181"/>
      <c r="E3" s="181"/>
      <c r="F3" s="181"/>
      <c r="G3" s="181"/>
      <c r="H3" s="181"/>
      <c r="I3" s="97"/>
    </row>
    <row r="4" spans="2:9" x14ac:dyDescent="0.25">
      <c r="B4" s="254" t="s">
        <v>2386</v>
      </c>
      <c r="C4" s="181"/>
      <c r="D4" s="181"/>
      <c r="E4" s="181"/>
      <c r="F4" s="181"/>
      <c r="G4" s="181"/>
      <c r="H4" s="181"/>
      <c r="I4" s="95"/>
    </row>
    <row r="5" spans="2:9" x14ac:dyDescent="0.25">
      <c r="B5" s="181"/>
      <c r="C5" s="181"/>
      <c r="D5" s="181"/>
      <c r="E5" s="181"/>
      <c r="F5" s="181"/>
      <c r="G5" s="181"/>
      <c r="H5" s="181"/>
      <c r="I5" s="95"/>
    </row>
    <row r="6" spans="2:9" x14ac:dyDescent="0.25">
      <c r="B6" s="181"/>
      <c r="C6" s="181"/>
      <c r="D6" s="181"/>
      <c r="E6" s="181"/>
      <c r="F6" s="181"/>
      <c r="G6" s="181"/>
      <c r="H6" s="181"/>
      <c r="I6" s="95"/>
    </row>
    <row r="7" spans="2:9" x14ac:dyDescent="0.25">
      <c r="B7" s="181"/>
      <c r="C7" s="181"/>
      <c r="D7" s="181"/>
      <c r="E7" s="181"/>
      <c r="F7" s="181"/>
      <c r="G7" s="181"/>
      <c r="H7" s="181"/>
      <c r="I7" s="95"/>
    </row>
    <row r="8" spans="2:9" x14ac:dyDescent="0.25">
      <c r="B8" s="181"/>
      <c r="C8" s="181"/>
      <c r="D8" s="181"/>
      <c r="E8" s="181"/>
      <c r="F8" s="181"/>
      <c r="G8" s="181"/>
      <c r="H8" s="181"/>
      <c r="I8" s="95"/>
    </row>
    <row r="9" spans="2:9" x14ac:dyDescent="0.25">
      <c r="B9" s="181"/>
      <c r="C9" s="181"/>
      <c r="D9" s="181"/>
      <c r="E9" s="181"/>
      <c r="F9" s="181"/>
      <c r="G9" s="181"/>
      <c r="H9" s="181"/>
      <c r="I9" s="95"/>
    </row>
    <row r="10" spans="2:9" x14ac:dyDescent="0.25">
      <c r="B10" s="181"/>
      <c r="C10" s="181"/>
      <c r="D10" s="181"/>
      <c r="E10" s="181"/>
      <c r="F10" s="181"/>
      <c r="G10" s="181"/>
      <c r="H10" s="181"/>
      <c r="I10" s="95"/>
    </row>
    <row r="11" spans="2:9" x14ac:dyDescent="0.25">
      <c r="B11" s="181"/>
      <c r="C11" s="181"/>
      <c r="D11" s="181"/>
      <c r="E11" s="181"/>
      <c r="F11" s="181"/>
      <c r="G11" s="181"/>
      <c r="H11" s="181"/>
    </row>
    <row r="12" spans="2:9" x14ac:dyDescent="0.25">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B3:I15"/>
  <sheetViews>
    <sheetView showGridLines="0" showRowColHeaders="0" workbookViewId="0"/>
  </sheetViews>
  <sheetFormatPr baseColWidth="10" defaultRowHeight="15" x14ac:dyDescent="0.25"/>
  <cols>
    <col min="1" max="1" width="5.7109375" customWidth="1"/>
  </cols>
  <sheetData>
    <row r="3" spans="2:9" ht="18.75" x14ac:dyDescent="0.3">
      <c r="B3" s="159" t="s">
        <v>1547</v>
      </c>
      <c r="C3" s="181"/>
      <c r="D3" s="181"/>
      <c r="E3" s="181"/>
      <c r="F3" s="181"/>
      <c r="G3" s="181"/>
      <c r="H3" s="181"/>
      <c r="I3" s="97"/>
    </row>
    <row r="4" spans="2:9" x14ac:dyDescent="0.25">
      <c r="B4" s="180" t="s">
        <v>2459</v>
      </c>
      <c r="C4" s="181"/>
      <c r="D4" s="181"/>
      <c r="E4" s="181"/>
      <c r="F4" s="181"/>
      <c r="G4" s="181"/>
      <c r="H4" s="181"/>
      <c r="I4" s="95"/>
    </row>
    <row r="5" spans="2:9" x14ac:dyDescent="0.25">
      <c r="B5" s="181"/>
      <c r="C5" s="181"/>
      <c r="D5" s="181"/>
      <c r="E5" s="181"/>
      <c r="F5" s="181"/>
      <c r="G5" s="181"/>
      <c r="H5" s="181"/>
      <c r="I5" s="95"/>
    </row>
    <row r="6" spans="2:9" x14ac:dyDescent="0.25">
      <c r="B6" s="181"/>
      <c r="C6" s="181"/>
      <c r="D6" s="181"/>
      <c r="E6" s="181"/>
      <c r="F6" s="181"/>
      <c r="G6" s="181"/>
      <c r="H6" s="181"/>
      <c r="I6" s="95"/>
    </row>
    <row r="7" spans="2:9" x14ac:dyDescent="0.25">
      <c r="B7" s="181"/>
      <c r="C7" s="181"/>
      <c r="D7" s="181"/>
      <c r="E7" s="181"/>
      <c r="F7" s="181"/>
      <c r="G7" s="181"/>
      <c r="H7" s="181"/>
      <c r="I7" s="95"/>
    </row>
    <row r="8" spans="2:9" x14ac:dyDescent="0.25">
      <c r="B8" s="181"/>
      <c r="C8" s="181"/>
      <c r="D8" s="181"/>
      <c r="E8" s="181"/>
      <c r="F8" s="181"/>
      <c r="G8" s="181"/>
      <c r="H8" s="181"/>
      <c r="I8" s="95"/>
    </row>
    <row r="9" spans="2:9" x14ac:dyDescent="0.25">
      <c r="B9" s="177"/>
      <c r="C9" s="177"/>
      <c r="D9" s="177"/>
      <c r="E9" s="177"/>
      <c r="F9" s="177"/>
      <c r="G9" s="177"/>
      <c r="H9" s="177"/>
      <c r="I9" s="95"/>
    </row>
    <row r="10" spans="2:9" x14ac:dyDescent="0.25">
      <c r="B10" s="177"/>
      <c r="C10" s="177"/>
      <c r="D10" s="177"/>
      <c r="E10" s="177"/>
      <c r="F10" s="177"/>
      <c r="G10" s="177"/>
      <c r="H10" s="177"/>
      <c r="I10" s="95"/>
    </row>
    <row r="11" spans="2:9" x14ac:dyDescent="0.25">
      <c r="B11" s="177"/>
      <c r="C11" s="177"/>
      <c r="D11" s="177"/>
      <c r="E11" s="177"/>
      <c r="F11" s="177"/>
      <c r="G11" s="177"/>
      <c r="H11" s="177"/>
      <c r="I11" s="95"/>
    </row>
    <row r="12" spans="2:9" x14ac:dyDescent="0.25">
      <c r="B12" s="177"/>
      <c r="C12" s="177"/>
      <c r="D12" s="177"/>
      <c r="E12" s="177"/>
      <c r="F12" s="177"/>
      <c r="G12" s="177"/>
      <c r="H12" s="177"/>
      <c r="I12" s="95"/>
    </row>
    <row r="13" spans="2:9" x14ac:dyDescent="0.25">
      <c r="B13" s="177"/>
      <c r="C13" s="177"/>
      <c r="D13" s="177"/>
      <c r="E13" s="177"/>
      <c r="F13" s="177"/>
      <c r="G13" s="177"/>
      <c r="H13" s="177"/>
      <c r="I13" s="110"/>
    </row>
    <row r="14" spans="2:9" x14ac:dyDescent="0.25">
      <c r="B14" s="177"/>
      <c r="C14" s="177"/>
      <c r="D14" s="177"/>
      <c r="E14" s="177"/>
      <c r="F14" s="177"/>
      <c r="G14" s="177"/>
      <c r="H14" s="177"/>
    </row>
    <row r="15" spans="2:9" x14ac:dyDescent="0.25">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3:I11"/>
  <sheetViews>
    <sheetView showGridLines="0" showRowColHeaders="0" workbookViewId="0"/>
  </sheetViews>
  <sheetFormatPr baseColWidth="10" defaultRowHeight="15" x14ac:dyDescent="0.25"/>
  <cols>
    <col min="1" max="1" width="5.7109375" customWidth="1"/>
  </cols>
  <sheetData>
    <row r="3" spans="1:9" ht="18.75" x14ac:dyDescent="0.3">
      <c r="B3" s="159" t="s">
        <v>1548</v>
      </c>
      <c r="C3" s="181"/>
      <c r="D3" s="181"/>
      <c r="E3" s="181"/>
      <c r="F3" s="181"/>
      <c r="G3" s="181"/>
      <c r="H3" s="181"/>
      <c r="I3" s="97"/>
    </row>
    <row r="4" spans="1:9" x14ac:dyDescent="0.25">
      <c r="A4" s="107"/>
      <c r="B4" s="254" t="s">
        <v>2387</v>
      </c>
      <c r="C4" s="181"/>
      <c r="D4" s="181"/>
      <c r="E4" s="181"/>
      <c r="F4" s="181"/>
      <c r="G4" s="181"/>
      <c r="H4" s="181"/>
      <c r="I4" s="119"/>
    </row>
    <row r="5" spans="1:9" x14ac:dyDescent="0.25">
      <c r="A5" s="107"/>
      <c r="B5" s="181"/>
      <c r="C5" s="181"/>
      <c r="D5" s="181"/>
      <c r="E5" s="181"/>
      <c r="F5" s="181"/>
      <c r="G5" s="181"/>
      <c r="H5" s="181"/>
      <c r="I5" s="119"/>
    </row>
    <row r="6" spans="1:9" x14ac:dyDescent="0.25">
      <c r="A6" s="107"/>
      <c r="B6" s="181"/>
      <c r="C6" s="181"/>
      <c r="D6" s="181"/>
      <c r="E6" s="181"/>
      <c r="F6" s="181"/>
      <c r="G6" s="181"/>
      <c r="H6" s="181"/>
      <c r="I6" s="119"/>
    </row>
    <row r="7" spans="1:9" x14ac:dyDescent="0.25">
      <c r="A7" s="107"/>
      <c r="B7" s="181"/>
      <c r="C7" s="181"/>
      <c r="D7" s="181"/>
      <c r="E7" s="181"/>
      <c r="F7" s="181"/>
      <c r="G7" s="181"/>
      <c r="H7" s="181"/>
      <c r="I7" s="119"/>
    </row>
    <row r="8" spans="1:9" x14ac:dyDescent="0.25">
      <c r="A8" s="107"/>
      <c r="B8" s="181"/>
      <c r="C8" s="181"/>
      <c r="D8" s="181"/>
      <c r="E8" s="181"/>
      <c r="F8" s="181"/>
      <c r="G8" s="181"/>
      <c r="H8" s="181"/>
      <c r="I8" s="119"/>
    </row>
    <row r="9" spans="1:9" x14ac:dyDescent="0.25">
      <c r="A9" s="107"/>
      <c r="B9" s="181"/>
      <c r="C9" s="181"/>
      <c r="D9" s="181"/>
      <c r="E9" s="181"/>
      <c r="F9" s="181"/>
      <c r="G9" s="181"/>
      <c r="H9" s="181"/>
      <c r="I9" s="119"/>
    </row>
    <row r="10" spans="1:9" x14ac:dyDescent="0.25">
      <c r="A10" s="107"/>
      <c r="B10" s="119"/>
      <c r="C10" s="119"/>
      <c r="D10" s="119"/>
      <c r="E10" s="119"/>
      <c r="F10" s="119"/>
      <c r="G10" s="119"/>
      <c r="H10" s="119"/>
      <c r="I10" s="119"/>
    </row>
    <row r="11" spans="1:9" x14ac:dyDescent="0.25">
      <c r="A11" s="107"/>
      <c r="B11" s="120"/>
      <c r="C11" s="120"/>
      <c r="D11" s="120"/>
      <c r="E11" s="120"/>
      <c r="F11" s="120"/>
      <c r="G11" s="120"/>
      <c r="H11" s="120"/>
      <c r="I11" s="120"/>
    </row>
  </sheetData>
  <sheetProtection algorithmName="SHA-512" hashValue="4l3k3EadHdOs6RVPot0Bx12qnFmjii//YyYcS2/96IlOTD2gJVQlUnEuV/J03kAIqNoNcbEYdSnQ1t6BCFWufw==" saltValue="n7WTiEsr4SZ5/7WHv+sBMQ=="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6:N19"/>
  <sheetViews>
    <sheetView showGridLines="0" showRowColHeaders="0" zoomScale="90" zoomScaleNormal="90" workbookViewId="0">
      <selection activeCell="B17" sqref="B17:N17"/>
    </sheetView>
  </sheetViews>
  <sheetFormatPr baseColWidth="10" defaultRowHeight="18.75" x14ac:dyDescent="0.4"/>
  <cols>
    <col min="1" max="1" width="5.7109375" style="39" customWidth="1"/>
    <col min="2" max="16384" width="11.42578125" style="39"/>
  </cols>
  <sheetData>
    <row r="6" spans="2:14" x14ac:dyDescent="0.4">
      <c r="B6" s="150"/>
      <c r="C6" s="150"/>
      <c r="D6" s="150"/>
      <c r="E6" s="150"/>
      <c r="F6" s="150"/>
      <c r="G6" s="150"/>
      <c r="H6" s="150"/>
      <c r="I6" s="150"/>
      <c r="J6" s="150"/>
      <c r="K6" s="150"/>
      <c r="L6" s="150"/>
      <c r="M6" s="150"/>
      <c r="N6" s="150"/>
    </row>
    <row r="8" spans="2:14" ht="105" customHeight="1" x14ac:dyDescent="0.4">
      <c r="B8" s="148" t="s">
        <v>1518</v>
      </c>
      <c r="C8" s="149"/>
      <c r="D8" s="149"/>
      <c r="E8" s="149"/>
      <c r="F8" s="149"/>
      <c r="G8" s="149"/>
      <c r="H8" s="149"/>
      <c r="I8" s="149"/>
      <c r="J8" s="149"/>
      <c r="K8" s="149"/>
      <c r="L8" s="149"/>
      <c r="M8" s="149"/>
      <c r="N8" s="149"/>
    </row>
    <row r="9" spans="2:14" ht="44.25" x14ac:dyDescent="0.4">
      <c r="B9" s="74"/>
      <c r="C9" s="74"/>
      <c r="D9" s="74"/>
      <c r="E9" s="74"/>
      <c r="F9" s="74"/>
      <c r="G9" s="74"/>
      <c r="H9" s="74"/>
      <c r="I9" s="74"/>
      <c r="J9" s="74"/>
      <c r="K9" s="74"/>
      <c r="L9" s="74"/>
      <c r="M9" s="74"/>
      <c r="N9" s="74"/>
    </row>
    <row r="10" spans="2:14" x14ac:dyDescent="0.4">
      <c r="B10" s="55"/>
    </row>
    <row r="11" spans="2:14" ht="23.25" x14ac:dyDescent="0.5">
      <c r="B11" s="151" t="s">
        <v>1502</v>
      </c>
      <c r="C11" s="152"/>
      <c r="D11" s="153"/>
      <c r="E11" s="154"/>
      <c r="F11" s="154"/>
      <c r="G11" s="154"/>
      <c r="H11" s="154"/>
      <c r="I11" s="154"/>
      <c r="J11" s="154"/>
      <c r="K11" s="154"/>
      <c r="L11" s="154"/>
      <c r="M11" s="154"/>
      <c r="N11" s="154"/>
    </row>
    <row r="12" spans="2:14" ht="23.25" x14ac:dyDescent="0.5">
      <c r="B12" s="53"/>
      <c r="C12" s="53"/>
      <c r="D12" s="157" t="s">
        <v>2456</v>
      </c>
      <c r="E12" s="158"/>
      <c r="F12" s="158"/>
      <c r="G12" s="158"/>
      <c r="H12" s="158"/>
      <c r="I12" s="158"/>
      <c r="J12" s="158"/>
      <c r="K12" s="158"/>
      <c r="L12" s="158"/>
      <c r="M12" s="158"/>
      <c r="N12" s="158"/>
    </row>
    <row r="13" spans="2:14" ht="23.25" x14ac:dyDescent="0.5">
      <c r="B13" s="53"/>
      <c r="C13" s="53"/>
      <c r="D13" s="158"/>
      <c r="E13" s="158"/>
      <c r="F13" s="158"/>
      <c r="G13" s="158"/>
      <c r="H13" s="158"/>
      <c r="I13" s="158"/>
      <c r="J13" s="158"/>
      <c r="K13" s="158"/>
      <c r="L13" s="158"/>
      <c r="M13" s="158"/>
      <c r="N13" s="158"/>
    </row>
    <row r="14" spans="2:14" x14ac:dyDescent="0.4">
      <c r="B14" s="54"/>
      <c r="C14" s="54"/>
      <c r="D14" s="54"/>
      <c r="E14" s="54"/>
      <c r="F14" s="54"/>
      <c r="G14" s="54"/>
      <c r="H14" s="54"/>
      <c r="I14" s="54"/>
      <c r="J14" s="54"/>
      <c r="K14" s="54"/>
      <c r="L14" s="54"/>
      <c r="M14" s="54"/>
      <c r="N14" s="54"/>
    </row>
    <row r="15" spans="2:14" ht="32.25" x14ac:dyDescent="0.65">
      <c r="B15" s="155" t="s">
        <v>1552</v>
      </c>
      <c r="C15" s="155"/>
      <c r="D15" s="155"/>
      <c r="E15" s="155"/>
      <c r="F15" s="155"/>
      <c r="G15" s="155"/>
      <c r="H15" s="155"/>
      <c r="I15" s="155"/>
      <c r="J15" s="155"/>
      <c r="K15" s="155"/>
      <c r="L15" s="155"/>
      <c r="M15" s="155"/>
      <c r="N15" s="155"/>
    </row>
    <row r="16" spans="2:14" x14ac:dyDescent="0.4">
      <c r="B16" s="54"/>
      <c r="C16" s="54"/>
      <c r="D16" s="54"/>
      <c r="E16" s="54"/>
      <c r="F16" s="54"/>
      <c r="G16" s="54"/>
      <c r="H16" s="54"/>
      <c r="I16" s="54"/>
      <c r="J16" s="54"/>
      <c r="K16" s="54"/>
      <c r="L16" s="54"/>
      <c r="M16" s="54"/>
      <c r="N16" s="54"/>
    </row>
    <row r="17" spans="2:14" ht="32.25" x14ac:dyDescent="0.65">
      <c r="B17" s="156" t="s">
        <v>2373</v>
      </c>
      <c r="C17" s="156"/>
      <c r="D17" s="156"/>
      <c r="E17" s="156"/>
      <c r="F17" s="156"/>
      <c r="G17" s="156"/>
      <c r="H17" s="156"/>
      <c r="I17" s="156"/>
      <c r="J17" s="156"/>
      <c r="K17" s="156"/>
      <c r="L17" s="156"/>
      <c r="M17" s="156"/>
      <c r="N17" s="156"/>
    </row>
    <row r="19" spans="2:14" ht="32.25" x14ac:dyDescent="0.65">
      <c r="B19" s="147" t="s">
        <v>2436</v>
      </c>
      <c r="C19" s="147"/>
      <c r="D19" s="147"/>
      <c r="E19" s="147"/>
      <c r="F19" s="147"/>
      <c r="G19" s="147"/>
      <c r="H19" s="147"/>
      <c r="I19" s="147"/>
      <c r="J19" s="147"/>
      <c r="K19" s="147"/>
      <c r="L19" s="147"/>
      <c r="M19" s="147"/>
      <c r="N19" s="147"/>
    </row>
  </sheetData>
  <sheetProtection algorithmName="SHA-512" hashValue="duxwTrHPWPPu9Y/x30IZOs3i+VSe4ak7LJpq3QY/81M6W6bYR/WJv+lnPGe6sHqnuBEMhiVzf9lr0Xt04cG05A==" saltValue="eUDf7Zc3g3eiYIl64W3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00000000-0002-0000-0200-000000000000}">
      <formula1>ENTIDADES</formula1>
    </dataValidation>
  </dataValidations>
  <hyperlinks>
    <hyperlink ref="B17" location="'CICLO PDA'!A1" display="CICLO DE LA PREVENCIÓN DEL DAÑO ANTIJURÍDICO" xr:uid="{00000000-0004-0000-0200-000000000000}"/>
    <hyperlink ref="B19" location="DEFINICIÓN!A1" display="DEFINICIÓN" xr:uid="{00000000-0004-0000-0200-000001000000}"/>
    <hyperlink ref="B15" location="'ANTES DE EMPEZAR'!A1" display="ANTES DE EMPEZAR" xr:uid="{00000000-0004-0000-0200-000002000000}"/>
    <hyperlink ref="B19:N19" location="LINEAMIENTOS!A1" display="LINEAMIENTOS" xr:uid="{00000000-0004-0000-0200-000003000000}"/>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dimension ref="B3:I18"/>
  <sheetViews>
    <sheetView showGridLines="0" showRowColHeaders="0" workbookViewId="0"/>
  </sheetViews>
  <sheetFormatPr baseColWidth="10" defaultRowHeight="15" x14ac:dyDescent="0.25"/>
  <cols>
    <col min="1" max="1" width="5.7109375" customWidth="1"/>
  </cols>
  <sheetData>
    <row r="3" spans="2:9" x14ac:dyDescent="0.25">
      <c r="B3" s="159" t="s">
        <v>1550</v>
      </c>
      <c r="C3" s="181"/>
      <c r="D3" s="181"/>
      <c r="E3" s="181"/>
      <c r="F3" s="181"/>
      <c r="G3" s="181"/>
      <c r="H3" s="181"/>
      <c r="I3" s="181"/>
    </row>
    <row r="4" spans="2:9" x14ac:dyDescent="0.25">
      <c r="B4" s="258" t="s">
        <v>2435</v>
      </c>
      <c r="C4" s="181"/>
      <c r="D4" s="181"/>
      <c r="E4" s="181"/>
      <c r="F4" s="181"/>
      <c r="G4" s="181"/>
      <c r="H4" s="181"/>
      <c r="I4" s="181"/>
    </row>
    <row r="5" spans="2:9" x14ac:dyDescent="0.25">
      <c r="B5" s="181"/>
      <c r="C5" s="181"/>
      <c r="D5" s="181"/>
      <c r="E5" s="181"/>
      <c r="F5" s="181"/>
      <c r="G5" s="181"/>
      <c r="H5" s="181"/>
      <c r="I5" s="181"/>
    </row>
    <row r="6" spans="2:9" x14ac:dyDescent="0.25">
      <c r="B6" s="181"/>
      <c r="C6" s="181"/>
      <c r="D6" s="181"/>
      <c r="E6" s="181"/>
      <c r="F6" s="181"/>
      <c r="G6" s="181"/>
      <c r="H6" s="181"/>
      <c r="I6" s="181"/>
    </row>
    <row r="7" spans="2:9" x14ac:dyDescent="0.25">
      <c r="B7" s="181"/>
      <c r="C7" s="181"/>
      <c r="D7" s="181"/>
      <c r="E7" s="181"/>
      <c r="F7" s="181"/>
      <c r="G7" s="181"/>
      <c r="H7" s="181"/>
      <c r="I7" s="181"/>
    </row>
    <row r="8" spans="2:9" x14ac:dyDescent="0.25">
      <c r="B8" s="181"/>
      <c r="C8" s="181"/>
      <c r="D8" s="181"/>
      <c r="E8" s="181"/>
      <c r="F8" s="181"/>
      <c r="G8" s="181"/>
      <c r="H8" s="181"/>
      <c r="I8" s="181"/>
    </row>
    <row r="9" spans="2:9" x14ac:dyDescent="0.25">
      <c r="B9" s="181"/>
      <c r="C9" s="181"/>
      <c r="D9" s="181"/>
      <c r="E9" s="181"/>
      <c r="F9" s="181"/>
      <c r="G9" s="181"/>
      <c r="H9" s="181"/>
      <c r="I9" s="181"/>
    </row>
    <row r="10" spans="2:9" x14ac:dyDescent="0.25">
      <c r="B10" s="181"/>
      <c r="C10" s="181"/>
      <c r="D10" s="181"/>
      <c r="E10" s="181"/>
      <c r="F10" s="181"/>
      <c r="G10" s="181"/>
      <c r="H10" s="181"/>
      <c r="I10" s="181"/>
    </row>
    <row r="11" spans="2:9" x14ac:dyDescent="0.25">
      <c r="B11" s="181"/>
      <c r="C11" s="181"/>
      <c r="D11" s="181"/>
      <c r="E11" s="181"/>
      <c r="F11" s="181"/>
      <c r="G11" s="181"/>
      <c r="H11" s="181"/>
      <c r="I11" s="181"/>
    </row>
    <row r="12" spans="2:9" x14ac:dyDescent="0.25">
      <c r="B12" s="181"/>
      <c r="C12" s="181"/>
      <c r="D12" s="181"/>
      <c r="E12" s="181"/>
      <c r="F12" s="181"/>
      <c r="G12" s="181"/>
      <c r="H12" s="181"/>
      <c r="I12" s="181"/>
    </row>
    <row r="13" spans="2:9" x14ac:dyDescent="0.25">
      <c r="B13" s="181"/>
      <c r="C13" s="181"/>
      <c r="D13" s="181"/>
      <c r="E13" s="181"/>
      <c r="F13" s="181"/>
      <c r="G13" s="181"/>
      <c r="H13" s="181"/>
      <c r="I13" s="181"/>
    </row>
    <row r="14" spans="2:9" x14ac:dyDescent="0.25">
      <c r="B14" s="181"/>
      <c r="C14" s="181"/>
      <c r="D14" s="181"/>
      <c r="E14" s="181"/>
      <c r="F14" s="181"/>
      <c r="G14" s="181"/>
      <c r="H14" s="181"/>
      <c r="I14" s="181"/>
    </row>
    <row r="15" spans="2:9" x14ac:dyDescent="0.25">
      <c r="B15" s="181"/>
      <c r="C15" s="181"/>
      <c r="D15" s="181"/>
      <c r="E15" s="181"/>
      <c r="F15" s="181"/>
      <c r="G15" s="181"/>
      <c r="H15" s="181"/>
      <c r="I15" s="181"/>
    </row>
    <row r="16" spans="2:9" x14ac:dyDescent="0.25">
      <c r="B16" s="181"/>
      <c r="C16" s="181"/>
      <c r="D16" s="181"/>
      <c r="E16" s="181"/>
      <c r="F16" s="181"/>
      <c r="G16" s="181"/>
      <c r="H16" s="181"/>
      <c r="I16" s="181"/>
    </row>
    <row r="17" spans="2:9" x14ac:dyDescent="0.25">
      <c r="B17" s="181"/>
      <c r="C17" s="181"/>
      <c r="D17" s="181"/>
      <c r="E17" s="181"/>
      <c r="F17" s="181"/>
      <c r="G17" s="181"/>
      <c r="H17" s="181"/>
      <c r="I17" s="181"/>
    </row>
    <row r="18" spans="2:9" x14ac:dyDescent="0.25">
      <c r="B18" s="181"/>
      <c r="C18" s="181"/>
      <c r="D18" s="181"/>
      <c r="E18" s="181"/>
      <c r="F18" s="181"/>
      <c r="G18" s="181"/>
      <c r="H18" s="181"/>
      <c r="I18" s="181"/>
    </row>
  </sheetData>
  <sheetProtection algorithmName="SHA-512" hashValue="pc/5+tSO4SqdGQbgQssED9iPDcUndX3jgAfenX4nWpclrYIUcVSa8QBcnwgd+acpvumRBAbWflLhZma0AhBoGw==" saltValue="rLMjjOH6pdfMqXuaxfXVhA=="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2"/>
  <dimension ref="B3:J19"/>
  <sheetViews>
    <sheetView showGridLines="0" showRowColHeaders="0" workbookViewId="0"/>
  </sheetViews>
  <sheetFormatPr baseColWidth="10" defaultRowHeight="15" x14ac:dyDescent="0.25"/>
  <cols>
    <col min="1" max="1" width="5.7109375" customWidth="1"/>
  </cols>
  <sheetData>
    <row r="3" spans="2:10" ht="18.75" x14ac:dyDescent="0.3">
      <c r="B3" s="159" t="s">
        <v>1549</v>
      </c>
      <c r="C3" s="181"/>
      <c r="D3" s="181"/>
      <c r="E3" s="181"/>
      <c r="F3" s="181"/>
      <c r="G3" s="181"/>
      <c r="H3" s="181"/>
      <c r="I3" s="97"/>
      <c r="J3" s="97"/>
    </row>
    <row r="4" spans="2:10" x14ac:dyDescent="0.25">
      <c r="B4" s="258" t="s">
        <v>2465</v>
      </c>
      <c r="C4" s="181"/>
      <c r="D4" s="181"/>
      <c r="E4" s="181"/>
      <c r="F4" s="181"/>
      <c r="G4" s="181"/>
      <c r="H4" s="181"/>
      <c r="I4" s="95"/>
      <c r="J4" s="95"/>
    </row>
    <row r="5" spans="2:10" x14ac:dyDescent="0.25">
      <c r="B5" s="181"/>
      <c r="C5" s="181"/>
      <c r="D5" s="181"/>
      <c r="E5" s="181"/>
      <c r="F5" s="181"/>
      <c r="G5" s="181"/>
      <c r="H5" s="181"/>
      <c r="I5" s="95"/>
      <c r="J5" s="95"/>
    </row>
    <row r="6" spans="2:10" x14ac:dyDescent="0.25">
      <c r="B6" s="181"/>
      <c r="C6" s="181"/>
      <c r="D6" s="181"/>
      <c r="E6" s="181"/>
      <c r="F6" s="181"/>
      <c r="G6" s="181"/>
      <c r="H6" s="181"/>
      <c r="I6" s="95"/>
      <c r="J6" s="95"/>
    </row>
    <row r="7" spans="2:10" x14ac:dyDescent="0.25">
      <c r="B7" s="181"/>
      <c r="C7" s="181"/>
      <c r="D7" s="181"/>
      <c r="E7" s="181"/>
      <c r="F7" s="181"/>
      <c r="G7" s="181"/>
      <c r="H7" s="181"/>
      <c r="I7" s="95"/>
      <c r="J7" s="95"/>
    </row>
    <row r="8" spans="2:10" x14ac:dyDescent="0.25">
      <c r="B8" s="181"/>
      <c r="C8" s="181"/>
      <c r="D8" s="181"/>
      <c r="E8" s="181"/>
      <c r="F8" s="181"/>
      <c r="G8" s="181"/>
      <c r="H8" s="181"/>
      <c r="I8" s="95"/>
      <c r="J8" s="95"/>
    </row>
    <row r="9" spans="2:10" x14ac:dyDescent="0.25">
      <c r="B9" s="181"/>
      <c r="C9" s="181"/>
      <c r="D9" s="181"/>
      <c r="E9" s="181"/>
      <c r="F9" s="181"/>
      <c r="G9" s="181"/>
      <c r="H9" s="181"/>
      <c r="I9" s="95"/>
      <c r="J9" s="95"/>
    </row>
    <row r="10" spans="2:10" x14ac:dyDescent="0.25">
      <c r="B10" s="181"/>
      <c r="C10" s="181"/>
      <c r="D10" s="181"/>
      <c r="E10" s="181"/>
      <c r="F10" s="181"/>
      <c r="G10" s="181"/>
      <c r="H10" s="181"/>
      <c r="I10" s="95"/>
      <c r="J10" s="95"/>
    </row>
    <row r="11" spans="2:10" x14ac:dyDescent="0.25">
      <c r="B11" s="181"/>
      <c r="C11" s="181"/>
      <c r="D11" s="181"/>
      <c r="E11" s="181"/>
      <c r="F11" s="181"/>
      <c r="G11" s="181"/>
      <c r="H11" s="181"/>
      <c r="I11" s="95"/>
      <c r="J11" s="95"/>
    </row>
    <row r="12" spans="2:10" x14ac:dyDescent="0.25">
      <c r="B12" s="181"/>
      <c r="C12" s="181"/>
      <c r="D12" s="181"/>
      <c r="E12" s="181"/>
      <c r="F12" s="181"/>
      <c r="G12" s="181"/>
      <c r="H12" s="181"/>
      <c r="I12" s="95"/>
      <c r="J12" s="95"/>
    </row>
    <row r="13" spans="2:10" x14ac:dyDescent="0.25">
      <c r="B13" s="181"/>
      <c r="C13" s="181"/>
      <c r="D13" s="181"/>
      <c r="E13" s="181"/>
      <c r="F13" s="181"/>
      <c r="G13" s="181"/>
      <c r="H13" s="181"/>
      <c r="I13" s="95"/>
      <c r="J13" s="95"/>
    </row>
    <row r="14" spans="2:10" x14ac:dyDescent="0.25">
      <c r="B14" s="181"/>
      <c r="C14" s="181"/>
      <c r="D14" s="181"/>
      <c r="E14" s="181"/>
      <c r="F14" s="181"/>
      <c r="G14" s="181"/>
      <c r="H14" s="181"/>
      <c r="I14" s="95"/>
      <c r="J14" s="95"/>
    </row>
    <row r="15" spans="2:10" x14ac:dyDescent="0.25">
      <c r="B15" s="181"/>
      <c r="C15" s="181"/>
      <c r="D15" s="181"/>
      <c r="E15" s="181"/>
      <c r="F15" s="181"/>
      <c r="G15" s="181"/>
      <c r="H15" s="181"/>
      <c r="I15" s="95"/>
      <c r="J15" s="95"/>
    </row>
    <row r="16" spans="2:10" x14ac:dyDescent="0.25">
      <c r="B16" s="181"/>
      <c r="C16" s="181"/>
      <c r="D16" s="181"/>
      <c r="E16" s="181"/>
      <c r="F16" s="181"/>
      <c r="G16" s="181"/>
      <c r="H16" s="181"/>
      <c r="I16" s="95"/>
      <c r="J16" s="95"/>
    </row>
    <row r="17" spans="2:10" x14ac:dyDescent="0.25">
      <c r="B17" s="181"/>
      <c r="C17" s="181"/>
      <c r="D17" s="181"/>
      <c r="E17" s="181"/>
      <c r="F17" s="181"/>
      <c r="G17" s="181"/>
      <c r="H17" s="181"/>
      <c r="I17" s="95"/>
      <c r="J17" s="95"/>
    </row>
    <row r="18" spans="2:10" x14ac:dyDescent="0.25">
      <c r="B18" s="181"/>
      <c r="C18" s="181"/>
      <c r="D18" s="181"/>
      <c r="E18" s="181"/>
      <c r="F18" s="181"/>
      <c r="G18" s="181"/>
      <c r="H18" s="181"/>
      <c r="I18" s="95"/>
      <c r="J18" s="95"/>
    </row>
    <row r="19" spans="2:10" x14ac:dyDescent="0.25">
      <c r="B19" s="181"/>
      <c r="C19" s="181"/>
      <c r="D19" s="181"/>
      <c r="E19" s="181"/>
      <c r="F19" s="181"/>
      <c r="G19" s="181"/>
      <c r="H19" s="181"/>
    </row>
  </sheetData>
  <sheetProtection algorithmName="SHA-512" hashValue="cXGcslaKu54dldTWbZkpVaS801G6DCmmcqybbsM7CSKQNWDfq49Xq1grix59mT0ZE5wearm8D9IXvCQjU+8L2Q==" saltValue="JS0iKq/tcK6FaALnlSbwAg=="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B3:I18"/>
  <sheetViews>
    <sheetView showGridLines="0" showRowColHeaders="0" workbookViewId="0"/>
  </sheetViews>
  <sheetFormatPr baseColWidth="10" defaultRowHeight="15" x14ac:dyDescent="0.25"/>
  <cols>
    <col min="1" max="1" width="5.7109375" customWidth="1"/>
  </cols>
  <sheetData>
    <row r="3" spans="2:9" ht="18.75" x14ac:dyDescent="0.3">
      <c r="B3" s="159" t="s">
        <v>1551</v>
      </c>
      <c r="C3" s="181"/>
      <c r="D3" s="181"/>
      <c r="E3" s="181"/>
      <c r="F3" s="181"/>
      <c r="G3" s="181"/>
      <c r="H3" s="181"/>
      <c r="I3" s="97"/>
    </row>
    <row r="4" spans="2:9" x14ac:dyDescent="0.25">
      <c r="B4" s="258" t="s">
        <v>2390</v>
      </c>
      <c r="C4" s="181"/>
      <c r="D4" s="181"/>
      <c r="E4" s="181"/>
      <c r="F4" s="181"/>
      <c r="G4" s="181"/>
      <c r="H4" s="181"/>
      <c r="I4" s="95"/>
    </row>
    <row r="5" spans="2:9" x14ac:dyDescent="0.25">
      <c r="B5" s="181"/>
      <c r="C5" s="181"/>
      <c r="D5" s="181"/>
      <c r="E5" s="181"/>
      <c r="F5" s="181"/>
      <c r="G5" s="181"/>
      <c r="H5" s="181"/>
      <c r="I5" s="95"/>
    </row>
    <row r="6" spans="2:9" x14ac:dyDescent="0.25">
      <c r="B6" s="181"/>
      <c r="C6" s="181"/>
      <c r="D6" s="181"/>
      <c r="E6" s="181"/>
      <c r="F6" s="181"/>
      <c r="G6" s="181"/>
      <c r="H6" s="181"/>
      <c r="I6" s="95"/>
    </row>
    <row r="7" spans="2:9" x14ac:dyDescent="0.25">
      <c r="B7" s="181"/>
      <c r="C7" s="181"/>
      <c r="D7" s="181"/>
      <c r="E7" s="181"/>
      <c r="F7" s="181"/>
      <c r="G7" s="181"/>
      <c r="H7" s="181"/>
      <c r="I7" s="95"/>
    </row>
    <row r="8" spans="2:9" x14ac:dyDescent="0.25">
      <c r="B8" s="181"/>
      <c r="C8" s="181"/>
      <c r="D8" s="181"/>
      <c r="E8" s="181"/>
      <c r="F8" s="181"/>
      <c r="G8" s="181"/>
      <c r="H8" s="181"/>
      <c r="I8" s="95"/>
    </row>
    <row r="9" spans="2:9" x14ac:dyDescent="0.25">
      <c r="B9" s="181"/>
      <c r="C9" s="181"/>
      <c r="D9" s="181"/>
      <c r="E9" s="181"/>
      <c r="F9" s="181"/>
      <c r="G9" s="181"/>
      <c r="H9" s="181"/>
      <c r="I9" s="95"/>
    </row>
    <row r="10" spans="2:9" x14ac:dyDescent="0.25">
      <c r="B10" s="181"/>
      <c r="C10" s="181"/>
      <c r="D10" s="181"/>
      <c r="E10" s="181"/>
      <c r="F10" s="181"/>
      <c r="G10" s="181"/>
      <c r="H10" s="181"/>
      <c r="I10" s="95"/>
    </row>
    <row r="11" spans="2:9" x14ac:dyDescent="0.25">
      <c r="B11" s="181"/>
      <c r="C11" s="181"/>
      <c r="D11" s="181"/>
      <c r="E11" s="181"/>
      <c r="F11" s="181"/>
      <c r="G11" s="181"/>
      <c r="H11" s="181"/>
      <c r="I11" s="95"/>
    </row>
    <row r="12" spans="2:9" x14ac:dyDescent="0.25">
      <c r="B12" s="181"/>
      <c r="C12" s="181"/>
      <c r="D12" s="181"/>
      <c r="E12" s="181"/>
      <c r="F12" s="181"/>
      <c r="G12" s="181"/>
      <c r="H12" s="181"/>
      <c r="I12" s="95"/>
    </row>
    <row r="13" spans="2:9" x14ac:dyDescent="0.25">
      <c r="B13" s="181"/>
      <c r="C13" s="181"/>
      <c r="D13" s="181"/>
      <c r="E13" s="181"/>
      <c r="F13" s="181"/>
      <c r="G13" s="181"/>
      <c r="H13" s="181"/>
      <c r="I13" s="95"/>
    </row>
    <row r="14" spans="2:9" x14ac:dyDescent="0.25">
      <c r="B14" s="181"/>
      <c r="C14" s="181"/>
      <c r="D14" s="181"/>
      <c r="E14" s="181"/>
      <c r="F14" s="181"/>
      <c r="G14" s="181"/>
      <c r="H14" s="181"/>
      <c r="I14" s="95"/>
    </row>
    <row r="15" spans="2:9" x14ac:dyDescent="0.25">
      <c r="B15" s="181"/>
      <c r="C15" s="181"/>
      <c r="D15" s="181"/>
      <c r="E15" s="181"/>
      <c r="F15" s="181"/>
      <c r="G15" s="181"/>
      <c r="H15" s="181"/>
      <c r="I15" s="95"/>
    </row>
    <row r="16" spans="2:9" x14ac:dyDescent="0.25">
      <c r="B16" s="181"/>
      <c r="C16" s="181"/>
      <c r="D16" s="181"/>
      <c r="E16" s="181"/>
      <c r="F16" s="181"/>
      <c r="G16" s="181"/>
      <c r="H16" s="181"/>
      <c r="I16" s="95"/>
    </row>
    <row r="17" spans="2:9" x14ac:dyDescent="0.25">
      <c r="B17" s="181"/>
      <c r="C17" s="181"/>
      <c r="D17" s="181"/>
      <c r="E17" s="181"/>
      <c r="F17" s="181"/>
      <c r="G17" s="181"/>
      <c r="H17" s="181"/>
      <c r="I17" s="95"/>
    </row>
    <row r="18" spans="2:9" x14ac:dyDescent="0.25">
      <c r="B18" s="95"/>
      <c r="C18" s="95"/>
      <c r="D18" s="95"/>
      <c r="E18" s="95"/>
      <c r="F18" s="95"/>
      <c r="G18" s="95"/>
      <c r="H18" s="95"/>
      <c r="I18" s="95"/>
    </row>
  </sheetData>
  <sheetProtection algorithmName="SHA-512" hashValue="GEii2MpJcLFmNIxVPAqshhKxsE/sZ081HcDXYXbeTr+EHbkI1StQHEFtZledxtkkBGp7kiiXdA6wgWVqIPSwcQ==" saltValue="RgLUKfE4IFp+ddIKf1ps/g=="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4"/>
  <dimension ref="B3:I18"/>
  <sheetViews>
    <sheetView showGridLines="0" showRowColHeaders="0" workbookViewId="0"/>
  </sheetViews>
  <sheetFormatPr baseColWidth="10" defaultRowHeight="15" x14ac:dyDescent="0.25"/>
  <cols>
    <col min="1" max="1" width="5.7109375" customWidth="1"/>
  </cols>
  <sheetData>
    <row r="3" spans="2:9" ht="18.75" x14ac:dyDescent="0.3">
      <c r="B3" s="159" t="s">
        <v>2454</v>
      </c>
      <c r="C3" s="181"/>
      <c r="D3" s="181"/>
      <c r="E3" s="181"/>
      <c r="F3" s="181"/>
      <c r="G3" s="181"/>
      <c r="H3" s="181"/>
      <c r="I3" s="97"/>
    </row>
    <row r="4" spans="2:9" x14ac:dyDescent="0.25">
      <c r="B4" s="180" t="s">
        <v>1535</v>
      </c>
      <c r="C4" s="253"/>
      <c r="D4" s="253"/>
      <c r="E4" s="253"/>
      <c r="F4" s="253"/>
      <c r="G4" s="253"/>
      <c r="H4" s="253"/>
      <c r="I4" s="95"/>
    </row>
    <row r="5" spans="2:9" x14ac:dyDescent="0.25">
      <c r="B5" s="253"/>
      <c r="C5" s="253"/>
      <c r="D5" s="253"/>
      <c r="E5" s="253"/>
      <c r="F5" s="253"/>
      <c r="G5" s="253"/>
      <c r="H5" s="253"/>
      <c r="I5" s="95"/>
    </row>
    <row r="6" spans="2:9" x14ac:dyDescent="0.25">
      <c r="B6" s="253"/>
      <c r="C6" s="253"/>
      <c r="D6" s="253"/>
      <c r="E6" s="253"/>
      <c r="F6" s="253"/>
      <c r="G6" s="253"/>
      <c r="H6" s="253"/>
      <c r="I6" s="95"/>
    </row>
    <row r="7" spans="2:9" x14ac:dyDescent="0.25">
      <c r="B7" s="253"/>
      <c r="C7" s="253"/>
      <c r="D7" s="253"/>
      <c r="E7" s="253"/>
      <c r="F7" s="253"/>
      <c r="G7" s="253"/>
      <c r="H7" s="253"/>
      <c r="I7" s="95"/>
    </row>
    <row r="8" spans="2:9" x14ac:dyDescent="0.25">
      <c r="B8" s="253"/>
      <c r="C8" s="253"/>
      <c r="D8" s="253"/>
      <c r="E8" s="253"/>
      <c r="F8" s="253"/>
      <c r="G8" s="253"/>
      <c r="H8" s="253"/>
      <c r="I8" s="95"/>
    </row>
    <row r="9" spans="2:9" x14ac:dyDescent="0.25">
      <c r="B9" s="253"/>
      <c r="C9" s="253"/>
      <c r="D9" s="253"/>
      <c r="E9" s="253"/>
      <c r="F9" s="253"/>
      <c r="G9" s="253"/>
      <c r="H9" s="253"/>
      <c r="I9" s="95"/>
    </row>
    <row r="10" spans="2:9" x14ac:dyDescent="0.25">
      <c r="B10" s="253"/>
      <c r="C10" s="253"/>
      <c r="D10" s="253"/>
      <c r="E10" s="253"/>
      <c r="F10" s="253"/>
      <c r="G10" s="253"/>
      <c r="H10" s="253"/>
      <c r="I10" s="95"/>
    </row>
    <row r="11" spans="2:9" x14ac:dyDescent="0.25">
      <c r="B11" s="253"/>
      <c r="C11" s="253"/>
      <c r="D11" s="253"/>
      <c r="E11" s="253"/>
      <c r="F11" s="253"/>
      <c r="G11" s="253"/>
      <c r="H11" s="253"/>
      <c r="I11" s="95"/>
    </row>
    <row r="12" spans="2:9" x14ac:dyDescent="0.25">
      <c r="B12" s="253"/>
      <c r="C12" s="253"/>
      <c r="D12" s="253"/>
      <c r="E12" s="253"/>
      <c r="F12" s="253"/>
      <c r="G12" s="253"/>
      <c r="H12" s="253"/>
      <c r="I12" s="95"/>
    </row>
    <row r="13" spans="2:9" x14ac:dyDescent="0.25">
      <c r="B13" s="253"/>
      <c r="C13" s="253"/>
      <c r="D13" s="253"/>
      <c r="E13" s="253"/>
      <c r="F13" s="253"/>
      <c r="G13" s="253"/>
      <c r="H13" s="253"/>
      <c r="I13" s="95"/>
    </row>
    <row r="14" spans="2:9" x14ac:dyDescent="0.25">
      <c r="B14" s="253"/>
      <c r="C14" s="253"/>
      <c r="D14" s="253"/>
      <c r="E14" s="253"/>
      <c r="F14" s="253"/>
      <c r="G14" s="253"/>
      <c r="H14" s="253"/>
      <c r="I14" s="95"/>
    </row>
    <row r="15" spans="2:9" x14ac:dyDescent="0.25">
      <c r="B15" s="253"/>
      <c r="C15" s="253"/>
      <c r="D15" s="253"/>
      <c r="E15" s="253"/>
      <c r="F15" s="253"/>
      <c r="G15" s="253"/>
      <c r="H15" s="253"/>
      <c r="I15" s="95"/>
    </row>
    <row r="16" spans="2:9" x14ac:dyDescent="0.25">
      <c r="B16" s="253"/>
      <c r="C16" s="253"/>
      <c r="D16" s="253"/>
      <c r="E16" s="253"/>
      <c r="F16" s="253"/>
      <c r="G16" s="253"/>
      <c r="H16" s="253"/>
      <c r="I16" s="95"/>
    </row>
    <row r="17" spans="2:9" x14ac:dyDescent="0.25">
      <c r="B17" s="253"/>
      <c r="C17" s="253"/>
      <c r="D17" s="253"/>
      <c r="E17" s="253"/>
      <c r="F17" s="253"/>
      <c r="G17" s="253"/>
      <c r="H17" s="253"/>
      <c r="I17" s="95"/>
    </row>
    <row r="18" spans="2:9" x14ac:dyDescent="0.25">
      <c r="B18" s="95"/>
      <c r="C18" s="95"/>
      <c r="D18" s="95"/>
      <c r="E18" s="95"/>
      <c r="F18" s="95"/>
      <c r="G18" s="95"/>
      <c r="H18" s="95"/>
      <c r="I18" s="95"/>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x14ac:dyDescent="0.25">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x14ac:dyDescent="0.25">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x14ac:dyDescent="0.25">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x14ac:dyDescent="0.25">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x14ac:dyDescent="0.25">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x14ac:dyDescent="0.25">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x14ac:dyDescent="0.25">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x14ac:dyDescent="0.25">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x14ac:dyDescent="0.25">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x14ac:dyDescent="0.25">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x14ac:dyDescent="0.25">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x14ac:dyDescent="0.25">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x14ac:dyDescent="0.25">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x14ac:dyDescent="0.25">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x14ac:dyDescent="0.25">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x14ac:dyDescent="0.25">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x14ac:dyDescent="0.25">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x14ac:dyDescent="0.25">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x14ac:dyDescent="0.25">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x14ac:dyDescent="0.25">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x14ac:dyDescent="0.25">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x14ac:dyDescent="0.25">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x14ac:dyDescent="0.25">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x14ac:dyDescent="0.25">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x14ac:dyDescent="0.25">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x14ac:dyDescent="0.25">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x14ac:dyDescent="0.25">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x14ac:dyDescent="0.25">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x14ac:dyDescent="0.25">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x14ac:dyDescent="0.25">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x14ac:dyDescent="0.25">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x14ac:dyDescent="0.25">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x14ac:dyDescent="0.25">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x14ac:dyDescent="0.25">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x14ac:dyDescent="0.25">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x14ac:dyDescent="0.25">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x14ac:dyDescent="0.25">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x14ac:dyDescent="0.25">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x14ac:dyDescent="0.25">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x14ac:dyDescent="0.25">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x14ac:dyDescent="0.25">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x14ac:dyDescent="0.25">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x14ac:dyDescent="0.25">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x14ac:dyDescent="0.25">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x14ac:dyDescent="0.25">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x14ac:dyDescent="0.25">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x14ac:dyDescent="0.25">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x14ac:dyDescent="0.25">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x14ac:dyDescent="0.25">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x14ac:dyDescent="0.25">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x14ac:dyDescent="0.25">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x14ac:dyDescent="0.25">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x14ac:dyDescent="0.25">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x14ac:dyDescent="0.25">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x14ac:dyDescent="0.25">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x14ac:dyDescent="0.25">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x14ac:dyDescent="0.25">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x14ac:dyDescent="0.25">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x14ac:dyDescent="0.25">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x14ac:dyDescent="0.25">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x14ac:dyDescent="0.25">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x14ac:dyDescent="0.25">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x14ac:dyDescent="0.25">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x14ac:dyDescent="0.25">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x14ac:dyDescent="0.25">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x14ac:dyDescent="0.25">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x14ac:dyDescent="0.25">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x14ac:dyDescent="0.25">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x14ac:dyDescent="0.25">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x14ac:dyDescent="0.25">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x14ac:dyDescent="0.25">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x14ac:dyDescent="0.25">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x14ac:dyDescent="0.25">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x14ac:dyDescent="0.25">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x14ac:dyDescent="0.25">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x14ac:dyDescent="0.25">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x14ac:dyDescent="0.25">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x14ac:dyDescent="0.25">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x14ac:dyDescent="0.25">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x14ac:dyDescent="0.25">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x14ac:dyDescent="0.25">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x14ac:dyDescent="0.25">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x14ac:dyDescent="0.25">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x14ac:dyDescent="0.25">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x14ac:dyDescent="0.25">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x14ac:dyDescent="0.25">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x14ac:dyDescent="0.25">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x14ac:dyDescent="0.25">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x14ac:dyDescent="0.25">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x14ac:dyDescent="0.25">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x14ac:dyDescent="0.25">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x14ac:dyDescent="0.25">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x14ac:dyDescent="0.25">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x14ac:dyDescent="0.25">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x14ac:dyDescent="0.25">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x14ac:dyDescent="0.25">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x14ac:dyDescent="0.25">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x14ac:dyDescent="0.25">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x14ac:dyDescent="0.25">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x14ac:dyDescent="0.25">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x14ac:dyDescent="0.25">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x14ac:dyDescent="0.25">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x14ac:dyDescent="0.25">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x14ac:dyDescent="0.25">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x14ac:dyDescent="0.25">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x14ac:dyDescent="0.25">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x14ac:dyDescent="0.25">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x14ac:dyDescent="0.25">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x14ac:dyDescent="0.25">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x14ac:dyDescent="0.25">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x14ac:dyDescent="0.25">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x14ac:dyDescent="0.25">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x14ac:dyDescent="0.25">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x14ac:dyDescent="0.25">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x14ac:dyDescent="0.25">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x14ac:dyDescent="0.25">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x14ac:dyDescent="0.25">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x14ac:dyDescent="0.25">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x14ac:dyDescent="0.25">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x14ac:dyDescent="0.25">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x14ac:dyDescent="0.25">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x14ac:dyDescent="0.25">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x14ac:dyDescent="0.25">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x14ac:dyDescent="0.25">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x14ac:dyDescent="0.25">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x14ac:dyDescent="0.25">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x14ac:dyDescent="0.25">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x14ac:dyDescent="0.25">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x14ac:dyDescent="0.25">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x14ac:dyDescent="0.25">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x14ac:dyDescent="0.25">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x14ac:dyDescent="0.25">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x14ac:dyDescent="0.25">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x14ac:dyDescent="0.25">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x14ac:dyDescent="0.25">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x14ac:dyDescent="0.25">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x14ac:dyDescent="0.25">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x14ac:dyDescent="0.25">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x14ac:dyDescent="0.25">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x14ac:dyDescent="0.25">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x14ac:dyDescent="0.25">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x14ac:dyDescent="0.25">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x14ac:dyDescent="0.25">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x14ac:dyDescent="0.25">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x14ac:dyDescent="0.25">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x14ac:dyDescent="0.25">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x14ac:dyDescent="0.25">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x14ac:dyDescent="0.25">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x14ac:dyDescent="0.25">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x14ac:dyDescent="0.25">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x14ac:dyDescent="0.25">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x14ac:dyDescent="0.25">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x14ac:dyDescent="0.25">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x14ac:dyDescent="0.25">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x14ac:dyDescent="0.25">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x14ac:dyDescent="0.25">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x14ac:dyDescent="0.25">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x14ac:dyDescent="0.25">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x14ac:dyDescent="0.25">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x14ac:dyDescent="0.25">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x14ac:dyDescent="0.25">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x14ac:dyDescent="0.25">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x14ac:dyDescent="0.25">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x14ac:dyDescent="0.25">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x14ac:dyDescent="0.25">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x14ac:dyDescent="0.25">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x14ac:dyDescent="0.25">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x14ac:dyDescent="0.25">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x14ac:dyDescent="0.25">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x14ac:dyDescent="0.25">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x14ac:dyDescent="0.25">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x14ac:dyDescent="0.25">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x14ac:dyDescent="0.25">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x14ac:dyDescent="0.25">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x14ac:dyDescent="0.25">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x14ac:dyDescent="0.25">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x14ac:dyDescent="0.25">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x14ac:dyDescent="0.25">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x14ac:dyDescent="0.25">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x14ac:dyDescent="0.25">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x14ac:dyDescent="0.25">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x14ac:dyDescent="0.25">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x14ac:dyDescent="0.25">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x14ac:dyDescent="0.25">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x14ac:dyDescent="0.25">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x14ac:dyDescent="0.25">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x14ac:dyDescent="0.25">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x14ac:dyDescent="0.25">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x14ac:dyDescent="0.25">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x14ac:dyDescent="0.25">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x14ac:dyDescent="0.25">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x14ac:dyDescent="0.25">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x14ac:dyDescent="0.25">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x14ac:dyDescent="0.25">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x14ac:dyDescent="0.25">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x14ac:dyDescent="0.25">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x14ac:dyDescent="0.25">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x14ac:dyDescent="0.25">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x14ac:dyDescent="0.25">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x14ac:dyDescent="0.25">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x14ac:dyDescent="0.25">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x14ac:dyDescent="0.25">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x14ac:dyDescent="0.25">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x14ac:dyDescent="0.25">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x14ac:dyDescent="0.25">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x14ac:dyDescent="0.25">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x14ac:dyDescent="0.25">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x14ac:dyDescent="0.25">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x14ac:dyDescent="0.25">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x14ac:dyDescent="0.25">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x14ac:dyDescent="0.25">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x14ac:dyDescent="0.25">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x14ac:dyDescent="0.25">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x14ac:dyDescent="0.25">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x14ac:dyDescent="0.25">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x14ac:dyDescent="0.25">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x14ac:dyDescent="0.25">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x14ac:dyDescent="0.25">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x14ac:dyDescent="0.25">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x14ac:dyDescent="0.25">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x14ac:dyDescent="0.25">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x14ac:dyDescent="0.25">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x14ac:dyDescent="0.25">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x14ac:dyDescent="0.25">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x14ac:dyDescent="0.25">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x14ac:dyDescent="0.25">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x14ac:dyDescent="0.25">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x14ac:dyDescent="0.25">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x14ac:dyDescent="0.25">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x14ac:dyDescent="0.25">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x14ac:dyDescent="0.25">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x14ac:dyDescent="0.25">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x14ac:dyDescent="0.25">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x14ac:dyDescent="0.25">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x14ac:dyDescent="0.25">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x14ac:dyDescent="0.25">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x14ac:dyDescent="0.25">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x14ac:dyDescent="0.25">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x14ac:dyDescent="0.25">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x14ac:dyDescent="0.25">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x14ac:dyDescent="0.25">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x14ac:dyDescent="0.25">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x14ac:dyDescent="0.25">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x14ac:dyDescent="0.25">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x14ac:dyDescent="0.25">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x14ac:dyDescent="0.25">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x14ac:dyDescent="0.25">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x14ac:dyDescent="0.25">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x14ac:dyDescent="0.25">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x14ac:dyDescent="0.25">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x14ac:dyDescent="0.25">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x14ac:dyDescent="0.25">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x14ac:dyDescent="0.25">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x14ac:dyDescent="0.25">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x14ac:dyDescent="0.25">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x14ac:dyDescent="0.25">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x14ac:dyDescent="0.25">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x14ac:dyDescent="0.25">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x14ac:dyDescent="0.25">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x14ac:dyDescent="0.25">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x14ac:dyDescent="0.25">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x14ac:dyDescent="0.25">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x14ac:dyDescent="0.25">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x14ac:dyDescent="0.25">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x14ac:dyDescent="0.25">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x14ac:dyDescent="0.25">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x14ac:dyDescent="0.25">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x14ac:dyDescent="0.25">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x14ac:dyDescent="0.25">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x14ac:dyDescent="0.25">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x14ac:dyDescent="0.25">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x14ac:dyDescent="0.25">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x14ac:dyDescent="0.25">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x14ac:dyDescent="0.25">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x14ac:dyDescent="0.25">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x14ac:dyDescent="0.25">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x14ac:dyDescent="0.25">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x14ac:dyDescent="0.25">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x14ac:dyDescent="0.25">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x14ac:dyDescent="0.25">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x14ac:dyDescent="0.25">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x14ac:dyDescent="0.25">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x14ac:dyDescent="0.25">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x14ac:dyDescent="0.25">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x14ac:dyDescent="0.25">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x14ac:dyDescent="0.25">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x14ac:dyDescent="0.25">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x14ac:dyDescent="0.25">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x14ac:dyDescent="0.25">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x14ac:dyDescent="0.25">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x14ac:dyDescent="0.25">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x14ac:dyDescent="0.25">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x14ac:dyDescent="0.25">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x14ac:dyDescent="0.25">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x14ac:dyDescent="0.25">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x14ac:dyDescent="0.25">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x14ac:dyDescent="0.25">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x14ac:dyDescent="0.25">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x14ac:dyDescent="0.25">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x14ac:dyDescent="0.25">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x14ac:dyDescent="0.25">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x14ac:dyDescent="0.25">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x14ac:dyDescent="0.25">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x14ac:dyDescent="0.25">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x14ac:dyDescent="0.25">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x14ac:dyDescent="0.25">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x14ac:dyDescent="0.25">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x14ac:dyDescent="0.25">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x14ac:dyDescent="0.25">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x14ac:dyDescent="0.25">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x14ac:dyDescent="0.25">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x14ac:dyDescent="0.25">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x14ac:dyDescent="0.25">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x14ac:dyDescent="0.25">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x14ac:dyDescent="0.25">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x14ac:dyDescent="0.25">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x14ac:dyDescent="0.25">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x14ac:dyDescent="0.25">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x14ac:dyDescent="0.25">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x14ac:dyDescent="0.25">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x14ac:dyDescent="0.25">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x14ac:dyDescent="0.25">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x14ac:dyDescent="0.25">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x14ac:dyDescent="0.25">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x14ac:dyDescent="0.25">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x14ac:dyDescent="0.25">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x14ac:dyDescent="0.25">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x14ac:dyDescent="0.25">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x14ac:dyDescent="0.25">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x14ac:dyDescent="0.25">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x14ac:dyDescent="0.25">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x14ac:dyDescent="0.25">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x14ac:dyDescent="0.25">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x14ac:dyDescent="0.25">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x14ac:dyDescent="0.25">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x14ac:dyDescent="0.25">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x14ac:dyDescent="0.25">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x14ac:dyDescent="0.25">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x14ac:dyDescent="0.25">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x14ac:dyDescent="0.25">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x14ac:dyDescent="0.25">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x14ac:dyDescent="0.25">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x14ac:dyDescent="0.25">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x14ac:dyDescent="0.25">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x14ac:dyDescent="0.25">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x14ac:dyDescent="0.25">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x14ac:dyDescent="0.25">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x14ac:dyDescent="0.25">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x14ac:dyDescent="0.25">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x14ac:dyDescent="0.25">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x14ac:dyDescent="0.25">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x14ac:dyDescent="0.25">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x14ac:dyDescent="0.25">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x14ac:dyDescent="0.25">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x14ac:dyDescent="0.25">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x14ac:dyDescent="0.25">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x14ac:dyDescent="0.25">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x14ac:dyDescent="0.25">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x14ac:dyDescent="0.25">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x14ac:dyDescent="0.25">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x14ac:dyDescent="0.25">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x14ac:dyDescent="0.25">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x14ac:dyDescent="0.25">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x14ac:dyDescent="0.25">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x14ac:dyDescent="0.25">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x14ac:dyDescent="0.25">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x14ac:dyDescent="0.25">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x14ac:dyDescent="0.25">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x14ac:dyDescent="0.25">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x14ac:dyDescent="0.25">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x14ac:dyDescent="0.25">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x14ac:dyDescent="0.25">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x14ac:dyDescent="0.25">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x14ac:dyDescent="0.25">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x14ac:dyDescent="0.25">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x14ac:dyDescent="0.25">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x14ac:dyDescent="0.25">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x14ac:dyDescent="0.25">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x14ac:dyDescent="0.25">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x14ac:dyDescent="0.25">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x14ac:dyDescent="0.25">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x14ac:dyDescent="0.25">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x14ac:dyDescent="0.25">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x14ac:dyDescent="0.25">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x14ac:dyDescent="0.25">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x14ac:dyDescent="0.25">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x14ac:dyDescent="0.25">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x14ac:dyDescent="0.25">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x14ac:dyDescent="0.25">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x14ac:dyDescent="0.25">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x14ac:dyDescent="0.25">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x14ac:dyDescent="0.25">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x14ac:dyDescent="0.25">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x14ac:dyDescent="0.25">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x14ac:dyDescent="0.25">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x14ac:dyDescent="0.25">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x14ac:dyDescent="0.25">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x14ac:dyDescent="0.25">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x14ac:dyDescent="0.25">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x14ac:dyDescent="0.25">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x14ac:dyDescent="0.25">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x14ac:dyDescent="0.25">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x14ac:dyDescent="0.25">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x14ac:dyDescent="0.25">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x14ac:dyDescent="0.25">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x14ac:dyDescent="0.25">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x14ac:dyDescent="0.25">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x14ac:dyDescent="0.25">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x14ac:dyDescent="0.25">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x14ac:dyDescent="0.25">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x14ac:dyDescent="0.25">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x14ac:dyDescent="0.25">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x14ac:dyDescent="0.25">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x14ac:dyDescent="0.25">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x14ac:dyDescent="0.25">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x14ac:dyDescent="0.25">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x14ac:dyDescent="0.25">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x14ac:dyDescent="0.25">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x14ac:dyDescent="0.25">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x14ac:dyDescent="0.25">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x14ac:dyDescent="0.25">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x14ac:dyDescent="0.25">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x14ac:dyDescent="0.25">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x14ac:dyDescent="0.25">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x14ac:dyDescent="0.25">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x14ac:dyDescent="0.25">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x14ac:dyDescent="0.25">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x14ac:dyDescent="0.25">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x14ac:dyDescent="0.25">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x14ac:dyDescent="0.25">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x14ac:dyDescent="0.25">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x14ac:dyDescent="0.25">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x14ac:dyDescent="0.25">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x14ac:dyDescent="0.25">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x14ac:dyDescent="0.25">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x14ac:dyDescent="0.25">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x14ac:dyDescent="0.25">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x14ac:dyDescent="0.25">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x14ac:dyDescent="0.25">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x14ac:dyDescent="0.25">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x14ac:dyDescent="0.25">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x14ac:dyDescent="0.25">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x14ac:dyDescent="0.25">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x14ac:dyDescent="0.25">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x14ac:dyDescent="0.25">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x14ac:dyDescent="0.25">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x14ac:dyDescent="0.25">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x14ac:dyDescent="0.25">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x14ac:dyDescent="0.25">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x14ac:dyDescent="0.25">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x14ac:dyDescent="0.25">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x14ac:dyDescent="0.25">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x14ac:dyDescent="0.25">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x14ac:dyDescent="0.25">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x14ac:dyDescent="0.25">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x14ac:dyDescent="0.25">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x14ac:dyDescent="0.25">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x14ac:dyDescent="0.25">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x14ac:dyDescent="0.25">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x14ac:dyDescent="0.25">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x14ac:dyDescent="0.25">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x14ac:dyDescent="0.25">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x14ac:dyDescent="0.25">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x14ac:dyDescent="0.25">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x14ac:dyDescent="0.25">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x14ac:dyDescent="0.25">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x14ac:dyDescent="0.25">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x14ac:dyDescent="0.25">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x14ac:dyDescent="0.25">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x14ac:dyDescent="0.25">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x14ac:dyDescent="0.25">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x14ac:dyDescent="0.25">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x14ac:dyDescent="0.25">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x14ac:dyDescent="0.25">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x14ac:dyDescent="0.25">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x14ac:dyDescent="0.25">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x14ac:dyDescent="0.25">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x14ac:dyDescent="0.25">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x14ac:dyDescent="0.25">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x14ac:dyDescent="0.25">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x14ac:dyDescent="0.25">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x14ac:dyDescent="0.25">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x14ac:dyDescent="0.25">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x14ac:dyDescent="0.25">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x14ac:dyDescent="0.25">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x14ac:dyDescent="0.25">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x14ac:dyDescent="0.25">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x14ac:dyDescent="0.25">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x14ac:dyDescent="0.25">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x14ac:dyDescent="0.25">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x14ac:dyDescent="0.25">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x14ac:dyDescent="0.25">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x14ac:dyDescent="0.25">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x14ac:dyDescent="0.25">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x14ac:dyDescent="0.25">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x14ac:dyDescent="0.25">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x14ac:dyDescent="0.25">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x14ac:dyDescent="0.25">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x14ac:dyDescent="0.25">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x14ac:dyDescent="0.25">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x14ac:dyDescent="0.25">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x14ac:dyDescent="0.25">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x14ac:dyDescent="0.25">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x14ac:dyDescent="0.25">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x14ac:dyDescent="0.25">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x14ac:dyDescent="0.25">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x14ac:dyDescent="0.25">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x14ac:dyDescent="0.25">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x14ac:dyDescent="0.25">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x14ac:dyDescent="0.25">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x14ac:dyDescent="0.25">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x14ac:dyDescent="0.25">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x14ac:dyDescent="0.25">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x14ac:dyDescent="0.25">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x14ac:dyDescent="0.25">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x14ac:dyDescent="0.25">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x14ac:dyDescent="0.25">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x14ac:dyDescent="0.25">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x14ac:dyDescent="0.25">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x14ac:dyDescent="0.25">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x14ac:dyDescent="0.25">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x14ac:dyDescent="0.25">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x14ac:dyDescent="0.25">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x14ac:dyDescent="0.25">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x14ac:dyDescent="0.25">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x14ac:dyDescent="0.25">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x14ac:dyDescent="0.25">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x14ac:dyDescent="0.25">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x14ac:dyDescent="0.25">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x14ac:dyDescent="0.25">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x14ac:dyDescent="0.25">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x14ac:dyDescent="0.25">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x14ac:dyDescent="0.25">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x14ac:dyDescent="0.25">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x14ac:dyDescent="0.25">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x14ac:dyDescent="0.25">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x14ac:dyDescent="0.25">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x14ac:dyDescent="0.25">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x14ac:dyDescent="0.25">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x14ac:dyDescent="0.25">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x14ac:dyDescent="0.25">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x14ac:dyDescent="0.25">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x14ac:dyDescent="0.25">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x14ac:dyDescent="0.25">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x14ac:dyDescent="0.25">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x14ac:dyDescent="0.25">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x14ac:dyDescent="0.25">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x14ac:dyDescent="0.25">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x14ac:dyDescent="0.25">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x14ac:dyDescent="0.25">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x14ac:dyDescent="0.25">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x14ac:dyDescent="0.25">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x14ac:dyDescent="0.25">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x14ac:dyDescent="0.25">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x14ac:dyDescent="0.25">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x14ac:dyDescent="0.25">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x14ac:dyDescent="0.25">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x14ac:dyDescent="0.25">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x14ac:dyDescent="0.25">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x14ac:dyDescent="0.25">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x14ac:dyDescent="0.25">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x14ac:dyDescent="0.25">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x14ac:dyDescent="0.25">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x14ac:dyDescent="0.25">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x14ac:dyDescent="0.25">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x14ac:dyDescent="0.25">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x14ac:dyDescent="0.25">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x14ac:dyDescent="0.25">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x14ac:dyDescent="0.25">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x14ac:dyDescent="0.25">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x14ac:dyDescent="0.25">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x14ac:dyDescent="0.25">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x14ac:dyDescent="0.25">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x14ac:dyDescent="0.25">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x14ac:dyDescent="0.25">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x14ac:dyDescent="0.25">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x14ac:dyDescent="0.25">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x14ac:dyDescent="0.25">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x14ac:dyDescent="0.25">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x14ac:dyDescent="0.25">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x14ac:dyDescent="0.25">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x14ac:dyDescent="0.25">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x14ac:dyDescent="0.25">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x14ac:dyDescent="0.25">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x14ac:dyDescent="0.25">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x14ac:dyDescent="0.25">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x14ac:dyDescent="0.25">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x14ac:dyDescent="0.25">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x14ac:dyDescent="0.25">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x14ac:dyDescent="0.25">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x14ac:dyDescent="0.25">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x14ac:dyDescent="0.25">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x14ac:dyDescent="0.25">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x14ac:dyDescent="0.25">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x14ac:dyDescent="0.25">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x14ac:dyDescent="0.25">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x14ac:dyDescent="0.25">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x14ac:dyDescent="0.25">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x14ac:dyDescent="0.25">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x14ac:dyDescent="0.25">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x14ac:dyDescent="0.25">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x14ac:dyDescent="0.25">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x14ac:dyDescent="0.25">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2"/>
  <sheetViews>
    <sheetView showGridLines="0" showRowColHeaders="0" workbookViewId="0"/>
  </sheetViews>
  <sheetFormatPr baseColWidth="10" defaultRowHeight="15" x14ac:dyDescent="0.25"/>
  <cols>
    <col min="1" max="1" width="5.7109375" customWidth="1"/>
    <col min="2" max="6" width="25.7109375" customWidth="1"/>
  </cols>
  <sheetData>
    <row r="1" spans="2:6" ht="19.5" x14ac:dyDescent="0.25">
      <c r="B1" s="93"/>
    </row>
    <row r="3" spans="2:6" ht="23.25" x14ac:dyDescent="0.25">
      <c r="B3" s="159" t="s">
        <v>1552</v>
      </c>
      <c r="C3" s="159"/>
      <c r="D3" s="159"/>
      <c r="E3" s="159"/>
      <c r="F3" s="159"/>
    </row>
    <row r="4" spans="2:6" ht="18.75" x14ac:dyDescent="0.4">
      <c r="B4" s="38"/>
      <c r="C4" s="38"/>
      <c r="D4" s="38"/>
      <c r="E4" s="38"/>
      <c r="F4" s="38"/>
    </row>
    <row r="5" spans="2:6" ht="19.5" x14ac:dyDescent="0.25">
      <c r="B5" s="160" t="s">
        <v>1491</v>
      </c>
      <c r="C5" s="161"/>
      <c r="D5" s="161"/>
      <c r="E5" s="161"/>
      <c r="F5" s="161"/>
    </row>
    <row r="6" spans="2:6" ht="18.75" x14ac:dyDescent="0.4">
      <c r="B6" s="38"/>
      <c r="C6" s="38"/>
      <c r="D6" s="38"/>
      <c r="E6" s="38"/>
      <c r="F6" s="38"/>
    </row>
    <row r="7" spans="2:6" x14ac:dyDescent="0.25">
      <c r="B7" s="162" t="s">
        <v>2460</v>
      </c>
      <c r="C7" s="162"/>
      <c r="D7" s="162"/>
      <c r="E7" s="162"/>
      <c r="F7" s="162"/>
    </row>
    <row r="8" spans="2:6" x14ac:dyDescent="0.25">
      <c r="B8" s="162"/>
      <c r="C8" s="162"/>
      <c r="D8" s="162"/>
      <c r="E8" s="162"/>
      <c r="F8" s="162"/>
    </row>
    <row r="9" spans="2:6" x14ac:dyDescent="0.25">
      <c r="B9" s="162"/>
      <c r="C9" s="162"/>
      <c r="D9" s="162"/>
      <c r="E9" s="162"/>
      <c r="F9" s="162"/>
    </row>
    <row r="10" spans="2:6" x14ac:dyDescent="0.25">
      <c r="B10" s="162"/>
      <c r="C10" s="162"/>
      <c r="D10" s="162"/>
      <c r="E10" s="162"/>
      <c r="F10" s="162"/>
    </row>
    <row r="11" spans="2:6" x14ac:dyDescent="0.25">
      <c r="B11" s="162"/>
      <c r="C11" s="162"/>
      <c r="D11" s="162"/>
      <c r="E11" s="162"/>
      <c r="F11" s="162"/>
    </row>
    <row r="12" spans="2:6" ht="18.75" x14ac:dyDescent="0.4">
      <c r="B12" s="38"/>
      <c r="C12" s="38"/>
      <c r="D12" s="38"/>
      <c r="E12" s="38"/>
      <c r="F12" s="38"/>
    </row>
    <row r="13" spans="2:6" ht="19.5" x14ac:dyDescent="0.25">
      <c r="B13" s="160" t="s">
        <v>1519</v>
      </c>
      <c r="C13" s="161"/>
      <c r="D13" s="161"/>
      <c r="E13" s="161"/>
      <c r="F13" s="161"/>
    </row>
    <row r="14" spans="2:6" ht="18.75" x14ac:dyDescent="0.4">
      <c r="B14" s="38"/>
      <c r="C14" s="38"/>
      <c r="D14" s="38"/>
      <c r="E14" s="38"/>
      <c r="F14" s="38"/>
    </row>
    <row r="15" spans="2:6" x14ac:dyDescent="0.25">
      <c r="B15" s="163" t="s">
        <v>1536</v>
      </c>
      <c r="C15" s="163"/>
      <c r="D15" s="163"/>
      <c r="E15" s="163"/>
      <c r="F15" s="163"/>
    </row>
    <row r="16" spans="2:6" x14ac:dyDescent="0.25">
      <c r="B16" s="163"/>
      <c r="C16" s="163"/>
      <c r="D16" s="163"/>
      <c r="E16" s="163"/>
      <c r="F16" s="163"/>
    </row>
    <row r="17" spans="2:6" x14ac:dyDescent="0.25">
      <c r="B17" s="163"/>
      <c r="C17" s="163"/>
      <c r="D17" s="163"/>
      <c r="E17" s="163"/>
      <c r="F17" s="163"/>
    </row>
    <row r="18" spans="2:6" x14ac:dyDescent="0.25">
      <c r="B18" s="163"/>
      <c r="C18" s="163"/>
      <c r="D18" s="163"/>
      <c r="E18" s="163"/>
      <c r="F18" s="163"/>
    </row>
    <row r="19" spans="2:6" x14ac:dyDescent="0.25">
      <c r="B19" s="163"/>
      <c r="C19" s="163"/>
      <c r="D19" s="163"/>
      <c r="E19" s="163"/>
      <c r="F19" s="163"/>
    </row>
    <row r="20" spans="2:6" ht="18.75" x14ac:dyDescent="0.4">
      <c r="B20" s="38"/>
      <c r="C20" s="38"/>
      <c r="D20" s="38"/>
      <c r="E20" s="38"/>
      <c r="F20" s="38"/>
    </row>
    <row r="21" spans="2:6" ht="18.75" x14ac:dyDescent="0.4">
      <c r="B21" s="38"/>
      <c r="C21" s="38"/>
      <c r="D21" s="38"/>
      <c r="E21" s="38"/>
      <c r="F21" s="38"/>
    </row>
    <row r="22" spans="2:6" ht="18.75" x14ac:dyDescent="0.4">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
  <sheetViews>
    <sheetView showGridLines="0" showRowColHeaders="0" zoomScaleNormal="100" workbookViewId="0"/>
  </sheetViews>
  <sheetFormatPr baseColWidth="10" defaultRowHeight="15" x14ac:dyDescent="0.25"/>
  <cols>
    <col min="1" max="1" width="5.7109375" customWidth="1"/>
    <col min="2" max="12" width="12.7109375" customWidth="1"/>
    <col min="13" max="13" width="5.85546875" customWidth="1"/>
  </cols>
  <sheetData>
    <row r="1" spans="2:12" ht="29.25" x14ac:dyDescent="0.25">
      <c r="B1" s="166"/>
      <c r="C1" s="166"/>
    </row>
    <row r="3" spans="2:12" ht="29.25" x14ac:dyDescent="0.6">
      <c r="B3" s="167" t="s">
        <v>1537</v>
      </c>
      <c r="C3" s="165"/>
      <c r="D3" s="165"/>
      <c r="E3" s="165"/>
      <c r="F3" s="165"/>
      <c r="G3" s="165"/>
      <c r="H3" s="165"/>
      <c r="I3" s="165"/>
      <c r="J3" s="165"/>
      <c r="K3" s="165"/>
      <c r="L3" s="165"/>
    </row>
    <row r="4" spans="2:12" ht="23.25" x14ac:dyDescent="0.5">
      <c r="B4" s="164" t="s">
        <v>2461</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I20"/>
  <sheetViews>
    <sheetView showGridLines="0" showRowColHeaders="0" topLeftCell="A4" zoomScaleNormal="100" workbookViewId="0"/>
  </sheetViews>
  <sheetFormatPr baseColWidth="10" defaultRowHeight="15" x14ac:dyDescent="0.25"/>
  <cols>
    <col min="1" max="1" width="5.7109375" customWidth="1"/>
    <col min="2" max="5" width="30.7109375" customWidth="1"/>
  </cols>
  <sheetData>
    <row r="1" spans="2:9" ht="23.25" x14ac:dyDescent="0.25">
      <c r="B1" s="109"/>
      <c r="C1" s="80"/>
    </row>
    <row r="3" spans="2:9" x14ac:dyDescent="0.25">
      <c r="B3" s="168" t="s">
        <v>2439</v>
      </c>
      <c r="C3" s="168"/>
      <c r="D3" s="168"/>
      <c r="E3" s="168"/>
      <c r="F3" s="169"/>
      <c r="G3" s="169"/>
      <c r="H3" s="169"/>
      <c r="I3" s="169"/>
    </row>
    <row r="4" spans="2:9" x14ac:dyDescent="0.25">
      <c r="B4" s="168"/>
      <c r="C4" s="168"/>
      <c r="D4" s="168"/>
      <c r="E4" s="168"/>
      <c r="F4" s="169"/>
      <c r="G4" s="169"/>
      <c r="H4" s="169"/>
      <c r="I4" s="169"/>
    </row>
    <row r="5" spans="2:9" x14ac:dyDescent="0.25">
      <c r="B5" s="170" t="s">
        <v>1525</v>
      </c>
      <c r="C5" s="170"/>
      <c r="D5" s="170"/>
      <c r="E5" s="170"/>
      <c r="F5" s="171"/>
      <c r="G5" s="171"/>
      <c r="H5" s="171"/>
      <c r="I5" s="171"/>
    </row>
    <row r="6" spans="2:9" x14ac:dyDescent="0.25">
      <c r="B6" s="170"/>
      <c r="C6" s="170"/>
      <c r="D6" s="170"/>
      <c r="E6" s="170"/>
      <c r="F6" s="171"/>
      <c r="G6" s="171"/>
      <c r="H6" s="171"/>
      <c r="I6" s="171"/>
    </row>
    <row r="7" spans="2:9" x14ac:dyDescent="0.25">
      <c r="B7" s="170"/>
      <c r="C7" s="170"/>
      <c r="D7" s="170"/>
      <c r="E7" s="170"/>
      <c r="F7" s="171"/>
      <c r="G7" s="171"/>
      <c r="H7" s="171"/>
      <c r="I7" s="171"/>
    </row>
    <row r="8" spans="2:9" x14ac:dyDescent="0.25">
      <c r="B8" s="170"/>
      <c r="C8" s="170"/>
      <c r="D8" s="170"/>
      <c r="E8" s="170"/>
      <c r="F8" s="171"/>
      <c r="G8" s="171"/>
      <c r="H8" s="171"/>
      <c r="I8" s="171"/>
    </row>
    <row r="9" spans="2:9" x14ac:dyDescent="0.25">
      <c r="B9" s="170"/>
      <c r="C9" s="170"/>
      <c r="D9" s="170"/>
      <c r="E9" s="170"/>
      <c r="F9" s="171"/>
      <c r="G9" s="171"/>
      <c r="H9" s="171"/>
      <c r="I9" s="171"/>
    </row>
    <row r="10" spans="2:9" x14ac:dyDescent="0.25">
      <c r="B10" s="170"/>
      <c r="C10" s="170"/>
      <c r="D10" s="170"/>
      <c r="E10" s="170"/>
      <c r="F10" s="171"/>
      <c r="G10" s="171"/>
      <c r="H10" s="171"/>
      <c r="I10" s="171"/>
    </row>
    <row r="11" spans="2:9" x14ac:dyDescent="0.25">
      <c r="B11" s="170"/>
      <c r="C11" s="170"/>
      <c r="D11" s="170"/>
      <c r="E11" s="170"/>
      <c r="F11" s="171"/>
      <c r="G11" s="171"/>
      <c r="H11" s="171"/>
      <c r="I11" s="171"/>
    </row>
    <row r="12" spans="2:9" x14ac:dyDescent="0.25">
      <c r="B12" s="170"/>
      <c r="C12" s="170"/>
      <c r="D12" s="170"/>
      <c r="E12" s="170"/>
      <c r="F12" s="171"/>
      <c r="G12" s="171"/>
      <c r="H12" s="171"/>
      <c r="I12" s="171"/>
    </row>
    <row r="13" spans="2:9" x14ac:dyDescent="0.25">
      <c r="B13" s="170"/>
      <c r="C13" s="170"/>
      <c r="D13" s="170"/>
      <c r="E13" s="170"/>
      <c r="F13" s="171"/>
      <c r="G13" s="171"/>
      <c r="H13" s="171"/>
      <c r="I13" s="171"/>
    </row>
    <row r="14" spans="2:9" x14ac:dyDescent="0.25">
      <c r="B14" s="170"/>
      <c r="C14" s="170"/>
      <c r="D14" s="170"/>
      <c r="E14" s="170"/>
      <c r="F14" s="171"/>
      <c r="G14" s="171"/>
      <c r="H14" s="171"/>
      <c r="I14" s="171"/>
    </row>
    <row r="15" spans="2:9" x14ac:dyDescent="0.25">
      <c r="B15" s="170"/>
      <c r="C15" s="170"/>
      <c r="D15" s="170"/>
      <c r="E15" s="170"/>
      <c r="F15" s="171"/>
      <c r="G15" s="171"/>
      <c r="H15" s="171"/>
      <c r="I15" s="171"/>
    </row>
    <row r="16" spans="2:9" x14ac:dyDescent="0.25">
      <c r="B16" s="170"/>
      <c r="C16" s="170"/>
      <c r="D16" s="170"/>
      <c r="E16" s="170"/>
      <c r="F16" s="171"/>
      <c r="G16" s="171"/>
      <c r="H16" s="171"/>
      <c r="I16" s="171"/>
    </row>
    <row r="17" spans="2:9" x14ac:dyDescent="0.25">
      <c r="B17" s="170"/>
      <c r="C17" s="170"/>
      <c r="D17" s="170"/>
      <c r="E17" s="170"/>
      <c r="F17" s="171"/>
      <c r="G17" s="171"/>
      <c r="H17" s="171"/>
      <c r="I17" s="171"/>
    </row>
    <row r="18" spans="2:9" x14ac:dyDescent="0.25">
      <c r="B18" s="170"/>
      <c r="C18" s="170"/>
      <c r="D18" s="170"/>
      <c r="E18" s="170"/>
      <c r="F18" s="171"/>
      <c r="G18" s="171"/>
      <c r="H18" s="171"/>
      <c r="I18" s="171"/>
    </row>
    <row r="19" spans="2:9" x14ac:dyDescent="0.25">
      <c r="B19" s="172"/>
      <c r="C19" s="172"/>
      <c r="D19" s="172"/>
      <c r="E19" s="172"/>
      <c r="F19" s="172"/>
      <c r="G19" s="172"/>
      <c r="H19" s="172"/>
      <c r="I19" s="172"/>
    </row>
    <row r="20" spans="2:9" x14ac:dyDescent="0.25">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3:J27"/>
  <sheetViews>
    <sheetView showGridLines="0" showRowColHeaders="0" topLeftCell="A31" zoomScaleNormal="100" workbookViewId="0"/>
  </sheetViews>
  <sheetFormatPr baseColWidth="10" defaultRowHeight="15" x14ac:dyDescent="0.25"/>
  <cols>
    <col min="1" max="1" width="5.7109375" customWidth="1"/>
    <col min="2" max="10" width="17.7109375" customWidth="1"/>
  </cols>
  <sheetData>
    <row r="3" spans="2:10" ht="29.25" x14ac:dyDescent="0.35">
      <c r="B3" s="173" t="s">
        <v>2440</v>
      </c>
      <c r="C3" s="173"/>
      <c r="D3" s="173"/>
      <c r="E3" s="173"/>
      <c r="F3" s="173"/>
      <c r="G3" s="174"/>
      <c r="H3" s="174"/>
      <c r="I3" s="174"/>
      <c r="J3" s="174"/>
    </row>
    <row r="5" spans="2:10" x14ac:dyDescent="0.25">
      <c r="B5" s="180" t="s">
        <v>2462</v>
      </c>
      <c r="C5" s="180"/>
      <c r="D5" s="180"/>
      <c r="E5" s="180"/>
      <c r="F5" s="180"/>
      <c r="G5" s="181"/>
      <c r="H5" s="181"/>
      <c r="I5" s="181"/>
      <c r="J5" s="181"/>
    </row>
    <row r="6" spans="2:10" x14ac:dyDescent="0.25">
      <c r="B6" s="180"/>
      <c r="C6" s="180"/>
      <c r="D6" s="180"/>
      <c r="E6" s="180"/>
      <c r="F6" s="180"/>
      <c r="G6" s="181"/>
      <c r="H6" s="181"/>
      <c r="I6" s="181"/>
      <c r="J6" s="181"/>
    </row>
    <row r="7" spans="2:10" x14ac:dyDescent="0.25">
      <c r="B7" s="180"/>
      <c r="C7" s="180"/>
      <c r="D7" s="180"/>
      <c r="E7" s="180"/>
      <c r="F7" s="180"/>
      <c r="G7" s="181"/>
      <c r="H7" s="181"/>
      <c r="I7" s="181"/>
      <c r="J7" s="181"/>
    </row>
    <row r="8" spans="2:10" x14ac:dyDescent="0.25">
      <c r="B8" s="180"/>
      <c r="C8" s="180"/>
      <c r="D8" s="180"/>
      <c r="E8" s="180"/>
      <c r="F8" s="180"/>
      <c r="G8" s="181"/>
      <c r="H8" s="181"/>
      <c r="I8" s="181"/>
      <c r="J8" s="181"/>
    </row>
    <row r="9" spans="2:10" x14ac:dyDescent="0.25">
      <c r="B9" s="181"/>
      <c r="C9" s="181"/>
      <c r="D9" s="181"/>
      <c r="E9" s="181"/>
      <c r="F9" s="181"/>
      <c r="G9" s="181"/>
      <c r="H9" s="181"/>
      <c r="I9" s="181"/>
      <c r="J9" s="181"/>
    </row>
    <row r="10" spans="2:10" x14ac:dyDescent="0.25">
      <c r="B10" s="181"/>
      <c r="C10" s="181"/>
      <c r="D10" s="181"/>
      <c r="E10" s="181"/>
      <c r="F10" s="181"/>
      <c r="G10" s="181"/>
      <c r="H10" s="181"/>
      <c r="I10" s="181"/>
      <c r="J10" s="181"/>
    </row>
    <row r="11" spans="2:10" ht="18.75" x14ac:dyDescent="0.4">
      <c r="B11" s="38"/>
      <c r="C11" s="38"/>
      <c r="D11" s="38"/>
      <c r="E11" s="38"/>
      <c r="F11" s="38"/>
    </row>
    <row r="20" spans="2:10" ht="18.75" x14ac:dyDescent="0.4">
      <c r="B20" s="39" t="s">
        <v>2455</v>
      </c>
    </row>
    <row r="22" spans="2:10" ht="18.75" x14ac:dyDescent="0.4">
      <c r="B22" s="175" t="s">
        <v>1501</v>
      </c>
      <c r="C22" s="176"/>
      <c r="D22" s="177"/>
      <c r="E22" s="177"/>
      <c r="F22" s="177"/>
      <c r="G22" s="175" t="s">
        <v>2372</v>
      </c>
      <c r="H22" s="176"/>
      <c r="I22" s="176"/>
      <c r="J22" s="177"/>
    </row>
    <row r="23" spans="2:10" ht="18.75" x14ac:dyDescent="0.4">
      <c r="B23" s="182" t="s">
        <v>1526</v>
      </c>
      <c r="C23" s="183"/>
      <c r="D23" s="177"/>
      <c r="E23" s="177"/>
      <c r="F23" s="177"/>
      <c r="G23" s="178" t="s">
        <v>2405</v>
      </c>
      <c r="H23" s="179"/>
      <c r="I23" s="179"/>
      <c r="J23" s="177"/>
    </row>
    <row r="24" spans="2:10" ht="18.75" x14ac:dyDescent="0.4">
      <c r="B24" s="184" t="s">
        <v>1527</v>
      </c>
      <c r="C24" s="185"/>
      <c r="D24" s="177"/>
      <c r="E24" s="177"/>
      <c r="F24" s="177"/>
      <c r="G24" s="186" t="s">
        <v>1528</v>
      </c>
      <c r="H24" s="187"/>
      <c r="I24" s="187"/>
      <c r="J24" s="177"/>
    </row>
    <row r="25" spans="2:10" ht="18.75" x14ac:dyDescent="0.4">
      <c r="B25" s="182" t="s">
        <v>1529</v>
      </c>
      <c r="C25" s="183"/>
      <c r="D25" s="177"/>
      <c r="E25" s="177"/>
      <c r="F25" s="177"/>
      <c r="G25" s="178" t="s">
        <v>1530</v>
      </c>
      <c r="H25" s="179"/>
      <c r="I25" s="179"/>
      <c r="J25" s="177"/>
    </row>
    <row r="26" spans="2:10" ht="18.75" x14ac:dyDescent="0.4">
      <c r="B26" s="184" t="s">
        <v>1531</v>
      </c>
      <c r="C26" s="185"/>
      <c r="D26" s="177"/>
      <c r="E26" s="177"/>
      <c r="F26" s="177"/>
      <c r="G26" s="186" t="s">
        <v>1532</v>
      </c>
      <c r="H26" s="187"/>
      <c r="I26" s="187"/>
      <c r="J26" s="177"/>
    </row>
    <row r="27" spans="2:10" ht="18.75" x14ac:dyDescent="0.4">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4:P34"/>
  <sheetViews>
    <sheetView showGridLines="0" topLeftCell="H8" zoomScale="80" zoomScaleNormal="80" workbookViewId="0">
      <selection activeCell="N11" sqref="N11"/>
    </sheetView>
  </sheetViews>
  <sheetFormatPr baseColWidth="10" defaultRowHeight="15" x14ac:dyDescent="0.25"/>
  <cols>
    <col min="1" max="1" width="5.7109375" customWidth="1"/>
    <col min="2" max="2" width="22.85546875"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47" customWidth="1"/>
    <col min="15" max="15" width="22.85546875" customWidth="1"/>
    <col min="16" max="16" width="22.7109375" customWidth="1"/>
  </cols>
  <sheetData>
    <row r="4" spans="2:16" ht="29.25" x14ac:dyDescent="0.4">
      <c r="B4" s="198" t="s">
        <v>2393</v>
      </c>
      <c r="C4" s="199"/>
      <c r="D4" s="199"/>
      <c r="E4" s="135"/>
      <c r="F4" s="135"/>
      <c r="G4" s="104"/>
      <c r="H4" s="93"/>
      <c r="I4" s="38"/>
      <c r="J4" s="38"/>
      <c r="K4" s="105"/>
      <c r="L4" s="38"/>
      <c r="M4" s="38"/>
      <c r="N4" s="38"/>
      <c r="O4" s="38"/>
      <c r="P4" s="38"/>
    </row>
    <row r="5" spans="2:16" ht="29.25" x14ac:dyDescent="0.4">
      <c r="B5" s="135"/>
      <c r="C5" s="135"/>
      <c r="D5" s="135"/>
      <c r="E5" s="135"/>
      <c r="F5" s="135"/>
      <c r="G5" s="104"/>
      <c r="H5" s="93"/>
      <c r="I5" s="38"/>
      <c r="J5" s="38"/>
      <c r="K5" s="105"/>
      <c r="L5" s="38"/>
      <c r="M5" s="38"/>
      <c r="N5" s="38"/>
      <c r="O5" s="38"/>
      <c r="P5" s="38"/>
    </row>
    <row r="6" spans="2:16" ht="29.25" x14ac:dyDescent="0.4">
      <c r="B6" s="136" t="s">
        <v>2457</v>
      </c>
      <c r="C6" s="103"/>
      <c r="D6" s="103"/>
      <c r="E6" s="103"/>
      <c r="F6" s="103"/>
      <c r="G6" s="103"/>
      <c r="H6" s="99"/>
      <c r="I6" s="99"/>
      <c r="J6" s="99"/>
      <c r="K6" s="103"/>
      <c r="L6" s="99"/>
      <c r="M6" s="99"/>
      <c r="N6" s="99"/>
      <c r="O6" s="38"/>
      <c r="P6" s="38"/>
    </row>
    <row r="7" spans="2:16" ht="18.75" x14ac:dyDescent="0.25">
      <c r="B7" s="200" t="s">
        <v>1493</v>
      </c>
      <c r="C7" s="189" t="s">
        <v>2443</v>
      </c>
      <c r="D7" s="188" t="s">
        <v>2463</v>
      </c>
      <c r="E7" s="189" t="s">
        <v>1524</v>
      </c>
      <c r="F7" s="188" t="s">
        <v>2402</v>
      </c>
      <c r="G7" s="189" t="s">
        <v>2444</v>
      </c>
      <c r="H7" s="194" t="s">
        <v>2445</v>
      </c>
      <c r="I7" s="195" t="s">
        <v>2446</v>
      </c>
      <c r="J7" s="196"/>
      <c r="K7" s="188" t="s">
        <v>2447</v>
      </c>
      <c r="L7" s="188" t="s">
        <v>2448</v>
      </c>
      <c r="M7" s="194" t="s">
        <v>2449</v>
      </c>
      <c r="N7" s="188" t="s">
        <v>2450</v>
      </c>
      <c r="O7" s="190" t="s">
        <v>2451</v>
      </c>
      <c r="P7" s="188" t="s">
        <v>1522</v>
      </c>
    </row>
    <row r="8" spans="2:16" ht="18.75" x14ac:dyDescent="0.25">
      <c r="B8" s="196"/>
      <c r="C8" s="193"/>
      <c r="D8" s="189"/>
      <c r="E8" s="193"/>
      <c r="F8" s="189"/>
      <c r="G8" s="193"/>
      <c r="H8" s="194"/>
      <c r="I8" s="75" t="s">
        <v>1</v>
      </c>
      <c r="J8" s="75" t="s">
        <v>1478</v>
      </c>
      <c r="K8" s="189"/>
      <c r="L8" s="189"/>
      <c r="M8" s="197"/>
      <c r="N8" s="189"/>
      <c r="O8" s="190"/>
      <c r="P8" s="189"/>
    </row>
    <row r="9" spans="2:16" ht="18.75" x14ac:dyDescent="0.25">
      <c r="B9" s="106" t="s">
        <v>1538</v>
      </c>
      <c r="C9" s="56" t="s">
        <v>1538</v>
      </c>
      <c r="D9" s="56" t="s">
        <v>1538</v>
      </c>
      <c r="E9" s="56" t="s">
        <v>1538</v>
      </c>
      <c r="F9" s="56" t="s">
        <v>1538</v>
      </c>
      <c r="G9" s="56" t="s">
        <v>1538</v>
      </c>
      <c r="H9" s="56" t="s">
        <v>1538</v>
      </c>
      <c r="I9" s="191" t="s">
        <v>1538</v>
      </c>
      <c r="J9" s="192"/>
      <c r="K9" s="56"/>
      <c r="L9" s="56" t="s">
        <v>1538</v>
      </c>
      <c r="M9" s="56" t="s">
        <v>1538</v>
      </c>
      <c r="N9" s="56" t="s">
        <v>1538</v>
      </c>
      <c r="O9" s="56" t="s">
        <v>1538</v>
      </c>
      <c r="P9" s="56" t="s">
        <v>1538</v>
      </c>
    </row>
    <row r="10" spans="2:16" ht="324" customHeight="1" x14ac:dyDescent="0.25">
      <c r="B10" s="121" t="s">
        <v>1494</v>
      </c>
      <c r="C10" s="122" t="s">
        <v>154</v>
      </c>
      <c r="D10" s="145" t="s">
        <v>2476</v>
      </c>
      <c r="E10" s="122" t="s">
        <v>2470</v>
      </c>
      <c r="F10" s="123">
        <v>1</v>
      </c>
      <c r="G10" s="122" t="s">
        <v>1505</v>
      </c>
      <c r="H10" s="128"/>
      <c r="I10" s="125">
        <v>44621</v>
      </c>
      <c r="J10" s="125">
        <v>45291</v>
      </c>
      <c r="K10" s="124">
        <v>1</v>
      </c>
      <c r="L10" s="121" t="s">
        <v>2473</v>
      </c>
      <c r="M10" s="128"/>
      <c r="N10" s="121" t="s">
        <v>2479</v>
      </c>
      <c r="O10" s="129" t="s">
        <v>2471</v>
      </c>
      <c r="P10" s="121" t="s">
        <v>1489</v>
      </c>
    </row>
    <row r="11" spans="2:16" ht="187.5" x14ac:dyDescent="0.25">
      <c r="B11" s="121"/>
      <c r="C11" s="122"/>
      <c r="D11" s="122"/>
      <c r="E11" s="122"/>
      <c r="F11" s="123"/>
      <c r="G11" s="122"/>
      <c r="H11" s="128"/>
      <c r="I11" s="125"/>
      <c r="J11" s="125"/>
      <c r="K11" s="124">
        <v>2</v>
      </c>
      <c r="L11" s="121" t="s">
        <v>2375</v>
      </c>
      <c r="M11" s="121" t="s">
        <v>2475</v>
      </c>
      <c r="N11" s="121" t="s">
        <v>2477</v>
      </c>
      <c r="O11" s="121" t="s">
        <v>2472</v>
      </c>
      <c r="P11" s="121" t="s">
        <v>1487</v>
      </c>
    </row>
    <row r="12" spans="2:16" ht="156.75" customHeight="1" x14ac:dyDescent="0.25">
      <c r="B12" s="121"/>
      <c r="C12" s="122"/>
      <c r="D12" s="122"/>
      <c r="E12" s="122"/>
      <c r="F12" s="123"/>
      <c r="G12" s="122"/>
      <c r="H12" s="128"/>
      <c r="I12" s="125"/>
      <c r="J12" s="125"/>
      <c r="K12" s="124">
        <v>3</v>
      </c>
      <c r="L12" s="121" t="s">
        <v>2375</v>
      </c>
      <c r="M12" s="121" t="s">
        <v>2474</v>
      </c>
      <c r="N12" s="121" t="s">
        <v>2480</v>
      </c>
      <c r="O12" s="129" t="s">
        <v>2478</v>
      </c>
      <c r="P12" s="121" t="s">
        <v>1487</v>
      </c>
    </row>
    <row r="13" spans="2:16" ht="18.75" x14ac:dyDescent="0.25">
      <c r="B13" s="121"/>
      <c r="C13" s="122"/>
      <c r="D13" s="122"/>
      <c r="E13" s="122"/>
      <c r="F13" s="123"/>
      <c r="G13" s="122"/>
      <c r="H13" s="128"/>
      <c r="I13" s="125"/>
      <c r="J13" s="125"/>
      <c r="K13" s="124"/>
      <c r="L13" s="121"/>
      <c r="M13" s="128"/>
      <c r="N13" s="128"/>
      <c r="O13" s="129"/>
      <c r="P13" s="128"/>
    </row>
    <row r="14" spans="2:16" ht="18.75" x14ac:dyDescent="0.25">
      <c r="B14" s="121"/>
      <c r="C14" s="122"/>
      <c r="D14" s="122"/>
      <c r="E14" s="122"/>
      <c r="F14" s="123"/>
      <c r="G14" s="122"/>
      <c r="H14" s="128"/>
      <c r="I14" s="125"/>
      <c r="J14" s="125"/>
      <c r="K14" s="124"/>
      <c r="L14" s="121"/>
      <c r="M14" s="128"/>
      <c r="N14" s="128"/>
      <c r="O14" s="129"/>
      <c r="P14" s="128"/>
    </row>
    <row r="15" spans="2:16" ht="18.75" x14ac:dyDescent="0.25">
      <c r="B15" s="121"/>
      <c r="C15" s="122"/>
      <c r="D15" s="122"/>
      <c r="E15" s="122"/>
      <c r="F15" s="123"/>
      <c r="G15" s="122"/>
      <c r="H15" s="128"/>
      <c r="I15" s="125"/>
      <c r="J15" s="125"/>
      <c r="K15" s="124"/>
      <c r="L15" s="121"/>
      <c r="M15" s="128"/>
      <c r="N15" s="128"/>
      <c r="O15" s="129"/>
      <c r="P15" s="128"/>
    </row>
    <row r="16" spans="2:16" ht="18.75" x14ac:dyDescent="0.25">
      <c r="B16" s="121"/>
      <c r="C16" s="122"/>
      <c r="D16" s="122"/>
      <c r="E16" s="122"/>
      <c r="F16" s="123"/>
      <c r="G16" s="122"/>
      <c r="H16" s="128"/>
      <c r="I16" s="125"/>
      <c r="J16" s="125"/>
      <c r="K16" s="124"/>
      <c r="L16" s="121"/>
      <c r="M16" s="128"/>
      <c r="N16" s="128"/>
      <c r="O16" s="129"/>
      <c r="P16" s="128"/>
    </row>
    <row r="17" spans="2:16" ht="18.75" x14ac:dyDescent="0.25">
      <c r="B17" s="121"/>
      <c r="C17" s="122"/>
      <c r="D17" s="122"/>
      <c r="E17" s="122"/>
      <c r="F17" s="123"/>
      <c r="G17" s="122"/>
      <c r="H17" s="128"/>
      <c r="I17" s="125"/>
      <c r="J17" s="125"/>
      <c r="K17" s="124"/>
      <c r="L17" s="121"/>
      <c r="M17" s="128"/>
      <c r="N17" s="128"/>
      <c r="O17" s="129"/>
      <c r="P17" s="128"/>
    </row>
    <row r="18" spans="2:16" ht="18.75" x14ac:dyDescent="0.25">
      <c r="B18" s="121"/>
      <c r="C18" s="122"/>
      <c r="D18" s="122"/>
      <c r="E18" s="122"/>
      <c r="F18" s="123"/>
      <c r="G18" s="122"/>
      <c r="H18" s="128"/>
      <c r="I18" s="125"/>
      <c r="J18" s="125"/>
      <c r="K18" s="124"/>
      <c r="L18" s="121"/>
      <c r="M18" s="128"/>
      <c r="N18" s="128"/>
      <c r="O18" s="129"/>
      <c r="P18" s="128"/>
    </row>
    <row r="19" spans="2:16" ht="18.75" x14ac:dyDescent="0.25">
      <c r="B19" s="121"/>
      <c r="C19" s="122"/>
      <c r="D19" s="122"/>
      <c r="E19" s="122"/>
      <c r="F19" s="123"/>
      <c r="G19" s="122"/>
      <c r="H19" s="128"/>
      <c r="I19" s="125"/>
      <c r="J19" s="125"/>
      <c r="K19" s="124"/>
      <c r="L19" s="121"/>
      <c r="M19" s="128"/>
      <c r="N19" s="128"/>
      <c r="O19" s="129"/>
      <c r="P19" s="128"/>
    </row>
    <row r="20" spans="2:16" ht="18.75" x14ac:dyDescent="0.25">
      <c r="B20" s="121"/>
      <c r="C20" s="122"/>
      <c r="D20" s="122"/>
      <c r="E20" s="122"/>
      <c r="F20" s="123"/>
      <c r="G20" s="122"/>
      <c r="H20" s="128"/>
      <c r="I20" s="125"/>
      <c r="J20" s="125"/>
      <c r="K20" s="124"/>
      <c r="L20" s="121"/>
      <c r="M20" s="128"/>
      <c r="N20" s="128"/>
      <c r="O20" s="129"/>
      <c r="P20" s="128"/>
    </row>
    <row r="21" spans="2:16" ht="18.75" x14ac:dyDescent="0.4">
      <c r="B21" s="126"/>
      <c r="C21" s="126"/>
      <c r="D21" s="126"/>
      <c r="E21" s="126"/>
      <c r="F21" s="126"/>
      <c r="G21" s="126"/>
      <c r="H21" s="126"/>
      <c r="I21" s="126"/>
      <c r="J21" s="126"/>
      <c r="K21" s="126"/>
      <c r="L21" s="126"/>
      <c r="M21" s="126"/>
      <c r="N21" s="126"/>
      <c r="O21" s="126"/>
      <c r="P21" s="126"/>
    </row>
    <row r="22" spans="2:16" ht="18.75" x14ac:dyDescent="0.4">
      <c r="B22" s="126"/>
      <c r="C22" s="126"/>
      <c r="D22" s="126"/>
      <c r="E22" s="126"/>
      <c r="F22" s="126"/>
      <c r="G22" s="126"/>
      <c r="H22" s="126"/>
      <c r="I22" s="126"/>
      <c r="J22" s="126"/>
      <c r="K22" s="126"/>
      <c r="L22" s="126"/>
      <c r="M22" s="126"/>
      <c r="N22" s="126"/>
      <c r="O22" s="126"/>
      <c r="P22" s="126"/>
    </row>
    <row r="23" spans="2:16" x14ac:dyDescent="0.25">
      <c r="B23" s="127"/>
      <c r="C23" s="127"/>
      <c r="D23" s="127"/>
      <c r="E23" s="127"/>
      <c r="F23" s="127"/>
      <c r="G23" s="127"/>
      <c r="H23" s="127"/>
      <c r="I23" s="127"/>
      <c r="J23" s="127"/>
      <c r="K23" s="127"/>
      <c r="L23" s="127"/>
      <c r="M23" s="127"/>
      <c r="N23" s="127"/>
      <c r="O23" s="127"/>
      <c r="P23" s="127"/>
    </row>
    <row r="24" spans="2:16" x14ac:dyDescent="0.25">
      <c r="B24" s="127"/>
      <c r="C24" s="127"/>
      <c r="D24" s="127"/>
      <c r="E24" s="127"/>
      <c r="F24" s="127"/>
      <c r="G24" s="127"/>
      <c r="H24" s="127"/>
      <c r="I24" s="127"/>
      <c r="J24" s="127"/>
      <c r="K24" s="127"/>
      <c r="L24" s="127"/>
      <c r="M24" s="127"/>
      <c r="N24" s="127"/>
      <c r="O24" s="127"/>
      <c r="P24" s="127"/>
    </row>
    <row r="25" spans="2:16" x14ac:dyDescent="0.25">
      <c r="B25" s="127"/>
      <c r="C25" s="127"/>
      <c r="D25" s="127"/>
      <c r="E25" s="127"/>
      <c r="F25" s="127"/>
      <c r="G25" s="127"/>
      <c r="H25" s="127"/>
      <c r="I25" s="127"/>
      <c r="J25" s="127"/>
      <c r="K25" s="127"/>
      <c r="L25" s="127"/>
      <c r="M25" s="127"/>
      <c r="N25" s="127"/>
      <c r="O25" s="127"/>
      <c r="P25" s="127"/>
    </row>
    <row r="26" spans="2:16" x14ac:dyDescent="0.25">
      <c r="B26" s="127"/>
      <c r="C26" s="127"/>
      <c r="D26" s="127"/>
      <c r="E26" s="127"/>
      <c r="F26" s="127"/>
      <c r="G26" s="127"/>
      <c r="H26" s="127"/>
      <c r="I26" s="127"/>
      <c r="J26" s="127"/>
      <c r="K26" s="127"/>
      <c r="L26" s="127"/>
      <c r="M26" s="127"/>
      <c r="N26" s="127"/>
      <c r="O26" s="127"/>
      <c r="P26" s="127"/>
    </row>
    <row r="27" spans="2:16" x14ac:dyDescent="0.25">
      <c r="B27" s="127"/>
      <c r="C27" s="127"/>
      <c r="D27" s="127"/>
      <c r="E27" s="127"/>
      <c r="F27" s="127"/>
      <c r="G27" s="127"/>
      <c r="H27" s="127"/>
      <c r="I27" s="127"/>
      <c r="J27" s="127"/>
      <c r="K27" s="127"/>
      <c r="L27" s="127"/>
      <c r="M27" s="127"/>
      <c r="N27" s="127"/>
      <c r="O27" s="127"/>
      <c r="P27" s="127"/>
    </row>
    <row r="28" spans="2:16" x14ac:dyDescent="0.25">
      <c r="B28" s="127"/>
      <c r="C28" s="127"/>
      <c r="D28" s="127"/>
      <c r="E28" s="127"/>
      <c r="F28" s="127"/>
      <c r="G28" s="127"/>
      <c r="H28" s="127"/>
      <c r="I28" s="127"/>
      <c r="J28" s="127"/>
      <c r="K28" s="127"/>
      <c r="L28" s="127"/>
      <c r="M28" s="127"/>
      <c r="N28" s="127"/>
      <c r="O28" s="127"/>
      <c r="P28" s="127"/>
    </row>
    <row r="29" spans="2:16" x14ac:dyDescent="0.25">
      <c r="B29" s="127"/>
      <c r="C29" s="127"/>
      <c r="D29" s="127"/>
      <c r="E29" s="127"/>
      <c r="F29" s="127"/>
      <c r="G29" s="127"/>
      <c r="H29" s="127"/>
      <c r="I29" s="127"/>
      <c r="J29" s="127"/>
      <c r="K29" s="127"/>
      <c r="L29" s="127"/>
      <c r="M29" s="127"/>
      <c r="N29" s="127"/>
      <c r="O29" s="127"/>
      <c r="P29" s="127"/>
    </row>
    <row r="30" spans="2:16" x14ac:dyDescent="0.25">
      <c r="B30" s="127"/>
      <c r="C30" s="127"/>
      <c r="D30" s="127"/>
      <c r="E30" s="127"/>
      <c r="F30" s="127"/>
      <c r="G30" s="127"/>
      <c r="H30" s="127"/>
      <c r="I30" s="127"/>
      <c r="J30" s="127"/>
      <c r="K30" s="127"/>
      <c r="L30" s="127"/>
      <c r="M30" s="127"/>
      <c r="N30" s="127"/>
      <c r="O30" s="127"/>
      <c r="P30" s="127"/>
    </row>
    <row r="31" spans="2:16" x14ac:dyDescent="0.25">
      <c r="B31" s="127"/>
      <c r="C31" s="127"/>
      <c r="D31" s="127"/>
      <c r="E31" s="127"/>
      <c r="F31" s="127"/>
      <c r="G31" s="127"/>
      <c r="H31" s="127"/>
      <c r="I31" s="127"/>
      <c r="J31" s="127"/>
      <c r="K31" s="127"/>
      <c r="L31" s="127"/>
      <c r="M31" s="127"/>
      <c r="N31" s="127"/>
      <c r="O31" s="127"/>
      <c r="P31" s="127"/>
    </row>
    <row r="32" spans="2:16" x14ac:dyDescent="0.25">
      <c r="B32" s="127"/>
      <c r="C32" s="127"/>
      <c r="D32" s="127"/>
      <c r="E32" s="127"/>
      <c r="F32" s="127"/>
      <c r="G32" s="127"/>
      <c r="H32" s="127"/>
      <c r="I32" s="127"/>
      <c r="J32" s="127"/>
      <c r="K32" s="127"/>
      <c r="L32" s="127"/>
      <c r="M32" s="127"/>
      <c r="N32" s="127"/>
      <c r="O32" s="127"/>
      <c r="P32" s="127"/>
    </row>
    <row r="33" spans="2:16" x14ac:dyDescent="0.25">
      <c r="B33" s="127"/>
      <c r="C33" s="127"/>
      <c r="D33" s="127"/>
      <c r="E33" s="127"/>
      <c r="F33" s="127"/>
      <c r="G33" s="127"/>
      <c r="H33" s="127"/>
      <c r="I33" s="127"/>
      <c r="J33" s="127"/>
      <c r="K33" s="127"/>
      <c r="L33" s="127"/>
      <c r="M33" s="127"/>
      <c r="N33" s="127"/>
      <c r="O33" s="127"/>
      <c r="P33" s="127"/>
    </row>
    <row r="34" spans="2:16" x14ac:dyDescent="0.25">
      <c r="B34" s="127"/>
      <c r="C34" s="127"/>
      <c r="D34" s="127"/>
      <c r="E34" s="127"/>
      <c r="F34" s="127"/>
      <c r="G34" s="127"/>
      <c r="H34" s="127"/>
      <c r="I34" s="127"/>
      <c r="J34" s="127"/>
      <c r="K34" s="127"/>
      <c r="L34" s="127"/>
      <c r="M34" s="127"/>
      <c r="N34" s="127"/>
      <c r="O34" s="127"/>
      <c r="P34" s="127"/>
    </row>
  </sheetData>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318" yWindow="442" count="15">
    <dataValidation type="custom" allowBlank="1" showInputMessage="1" showErrorMessage="1" prompt="Si marco otra medida, escríbala" sqref="H10:H20" xr:uid="{00000000-0002-0000-0700-000000000000}">
      <formula1>G10="Otra (escríbala en la siguiente columna)"</formula1>
    </dataValidation>
    <dataValidation allowBlank="1" showInputMessage="1" showErrorMessage="1" prompt="Si seleccionó &quot;otro&quot; en el mecanismo, descríbalo en el campo." sqref="M7:M8" xr:uid="{00000000-0002-0000-0700-000001000000}"/>
    <dataValidation allowBlank="1" showInputMessage="1" showErrorMessage="1" prompt="Enumere los mecanismos para cada medida._x000a_Si requiere varios mecanismos para una misma medida, diligencie varias filas. " sqref="K7:K8" xr:uid="{00000000-0002-0000-0700-000002000000}"/>
    <dataValidation allowBlank="1" showInputMessage="1" showErrorMessage="1" prompt="Si seleccionó &quot;otra&quot; en la medida, descríbala en el campo." sqref="H7:H8" xr:uid="{00000000-0002-0000-0700-000003000000}"/>
    <dataValidation allowBlank="1" showInputMessage="1" showErrorMessage="1" prompt="Enumere la medida a tomar para cada subcausa._x000a_Si la medida se repite para la misma subcausa, por tener varios mecanismos, el número de la medida debe ser el mismo." sqref="F7:F8" xr:uid="{00000000-0002-0000-0700-000004000000}"/>
    <dataValidation allowBlank="1" showInputMessage="1" showErrorMessage="1" prompt="Describa brevemente el sustento del insumo y causa seleccionados." sqref="D7:D8" xr:uid="{00000000-0002-0000-0700-000005000000}"/>
    <dataValidation allowBlank="1" showInputMessage="1" showErrorMessage="1" prompt="Seleccione la causa eKOGUI del listado desplegable" sqref="C7:C8" xr:uid="{00000000-0002-0000-0700-000006000000}"/>
    <dataValidation type="custom" allowBlank="1" showInputMessage="1" showErrorMessage="1" prompt="Si marco otro mecanismo, escríbalo" sqref="M10:M20" xr:uid="{00000000-0002-0000-0700-000007000000}">
      <formula1>L10="Otro (escríbala en la siguiente columna)"</formula1>
    </dataValidation>
    <dataValidation allowBlank="1" showInputMessage="1" showErrorMessage="1" error="Debe seleccionar una causa del listado de e-kogi" prompt="Describa brevemente el sustento del insumo y causa seleccionados." sqref="D10:D20" xr:uid="{00000000-0002-0000-0700-000008000000}"/>
    <dataValidation allowBlank="1" showInputMessage="1" showErrorMessage="1" prompt="Explicación de la forma como se cumplirá el mecanismo " sqref="N7:N8" xr:uid="{00000000-0002-0000-0700-000009000000}"/>
    <dataValidation allowBlank="1" showInputMessage="1" showErrorMessage="1" prompt="¿Cómo cumplo la medida definida?_x000a_Seleccione el mecanismo de la lista desplegable." sqref="L7:L8" xr:uid="{00000000-0002-0000-0700-00000A000000}"/>
    <dataValidation allowBlank="1" showInputMessage="1" showErrorMessage="1" prompt="¿Qué debe hacerse para prevenir la subcausa? _x000a_Seleccione la medida del listado desplegable._x000a_Si requiere más de una medida por subcausa, diligencie varias filas." sqref="G7:G8" xr:uid="{00000000-0002-0000-0700-00000B000000}"/>
    <dataValidation allowBlank="1" showInputMessage="1" showErrorMessage="1" prompt="Texto libre" sqref="E10:E20" xr:uid="{00000000-0002-0000-0700-00000C000000}"/>
    <dataValidation allowBlank="1" showInputMessage="1" showErrorMessage="1" prompt="         Identifique la falencia o falla" sqref="E7:E8" xr:uid="{00000000-0002-0000-0700-00000D000000}"/>
    <dataValidation allowBlank="1" showInputMessage="1" showErrorMessage="1" prompt="Seleccione el insumo del listado desplegable en cada celda" sqref="B7:B8" xr:uid="{00000000-0002-0000-0700-00000E000000}"/>
  </dataValidations>
  <hyperlinks>
    <hyperlink ref="B9" location="INSUMOS!A1" display="Ayuda" xr:uid="{00000000-0004-0000-0700-000000000000}"/>
    <hyperlink ref="C9" location="'CAUSA e-KOGUI'!A1" display="Ayuda" xr:uid="{00000000-0004-0000-0700-000001000000}"/>
    <hyperlink ref="D9" location="SUSTENTO!A1" display="Ayuda" xr:uid="{00000000-0004-0000-0700-000002000000}"/>
    <hyperlink ref="E9" location="SUBCAUSA!A1" display="Ayuda" xr:uid="{00000000-0004-0000-0700-000003000000}"/>
    <hyperlink ref="F9" location="N°MEDIDA!A1" display="Ayuda" xr:uid="{00000000-0004-0000-0700-000004000000}"/>
    <hyperlink ref="G9" location="MEDIDA!A1" display="Ayuda" xr:uid="{00000000-0004-0000-0700-000005000000}"/>
    <hyperlink ref="H9" location="'OTRA MEDIDA'!A1" display="Ayuda" xr:uid="{00000000-0004-0000-0700-000006000000}"/>
    <hyperlink ref="L9" location="MECANISMO!A1" display="Ayuda" xr:uid="{00000000-0004-0000-0700-000007000000}"/>
    <hyperlink ref="M9" location="'OTRO MECANISMO'!A1" display="Ayuda" xr:uid="{00000000-0004-0000-0700-000008000000}"/>
    <hyperlink ref="N9" location="'EJECUCIÓN DEL MECANISMO'!A1" display="Ayuda" xr:uid="{00000000-0004-0000-0700-000009000000}"/>
    <hyperlink ref="I9" location="'PERIODO DE IMPLEMENTACIÓN'!A1" display="Ayuda" xr:uid="{00000000-0004-0000-0700-00000A000000}"/>
    <hyperlink ref="O9" location="'ÁREA RESPONSABLE'!A1" display="Ayuda" xr:uid="{00000000-0004-0000-0700-00000B000000}"/>
    <hyperlink ref="P9" location="DIVULGACIÓN!A1" display="Ayuda" xr:uid="{00000000-0004-0000-0700-00000C000000}"/>
    <hyperlink ref="I9:J9" location="'PERÍODO IMPLEMENTACIÓN'!A1" display="Ayuda" xr:uid="{00000000-0004-0000-0700-00000D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00000000-0002-0000-0700-00000F000000}">
          <x14:formula1>
            <xm:f>LISTAS!$J$2:$J$9</xm:f>
          </x14:formula1>
          <xm:sqref>B10:B20</xm:sqref>
        </x14:dataValidation>
        <x14:dataValidation type="list" allowBlank="1" showInputMessage="1" showErrorMessage="1" prompt="¿Como realizará la divulagacion de la PPDA la interior de la entidad? " xr:uid="{00000000-0002-0000-0700-000010000000}">
          <x14:formula1>
            <xm:f>LISTAS!$K$2:$K$7</xm:f>
          </x14:formula1>
          <xm:sqref>P10</xm:sqref>
        </x14:dataValidation>
        <x14:dataValidation type="list" allowBlank="1" showInputMessage="1" showErrorMessage="1" prompt="Seleccione el mecanismo" xr:uid="{00000000-0002-0000-0700-000011000000}">
          <x14:formula1>
            <xm:f>LISTAS!$F$2:$F$8</xm:f>
          </x14:formula1>
          <xm:sqref>L10:L20</xm:sqref>
        </x14:dataValidation>
        <x14:dataValidation type="list" allowBlank="1" showInputMessage="1" showErrorMessage="1" prompt="¿Como realizará la divulagacion de la PPDA la interior de la entidad? " xr:uid="{00000000-0002-0000-0700-000012000000}">
          <x14:formula1>
            <xm:f>LISTAS!$K$2:$K$3</xm:f>
          </x14:formula1>
          <xm:sqref>P11:P20</xm:sqref>
        </x14:dataValidation>
        <x14:dataValidation type="list" showInputMessage="1" showErrorMessage="1" prompt="Seleccione la medida" xr:uid="{00000000-0002-0000-0700-000013000000}">
          <x14:formula1>
            <xm:f>LISTAS!$E$2:$E$8</xm:f>
          </x14:formula1>
          <xm:sqref>G10:G20</xm:sqref>
        </x14:dataValidation>
        <x14:dataValidation type="list" allowBlank="1" showInputMessage="1" showErrorMessage="1" error="Seleccione un número" prompt="Enumere la medida a tomar para cada subcausa." xr:uid="{00000000-0002-0000-0700-000014000000}">
          <x14:formula1>
            <xm:f>LISTAS!$D$2:$D$11</xm:f>
          </x14:formula1>
          <xm:sqref>F10:F20</xm:sqref>
        </x14:dataValidation>
        <x14:dataValidation type="list" allowBlank="1" showInputMessage="1" showErrorMessage="1" error="Debe seleccionar una causa del listado de e-kogi" prompt="Seleccione la causa " xr:uid="{00000000-0002-0000-0700-000015000000}">
          <x14:formula1>
            <xm:f>CAUSAS!$B$3:$B$695</xm:f>
          </x14:formula1>
          <xm:sqref>C10:C20</xm:sqref>
        </x14:dataValidation>
        <x14:dataValidation type="list" allowBlank="1" showInputMessage="1" showErrorMessage="1" error="Seleccione un número" prompt="Enumere los mecanismos a tomar " xr:uid="{00000000-0002-0000-0700-000016000000}">
          <x14:formula1>
            <xm:f>LISTAS!$D$2:$D$11</xm:f>
          </x14:formula1>
          <xm:sqref>K10:K20</xm:sqref>
        </x14:dataValidation>
        <x14:dataValidation type="date" allowBlank="1" showInputMessage="1" showErrorMessage="1" error="El formato para definir la fecha es Día - Mes- Año" prompt="Día / Mes / Año" xr:uid="{00000000-0002-0000-0700-000017000000}">
          <x14:formula1>
            <xm:f>LISTAS!F1048575</xm:f>
          </x14:formula1>
          <x14:formula2>
            <xm:f>LISTAS!F1048576</xm:f>
          </x14:formula2>
          <xm:sqref>I10:J20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B3:J20"/>
  <sheetViews>
    <sheetView showGridLines="0" showRowColHeaders="0" topLeftCell="A10" zoomScaleNormal="100" workbookViewId="0">
      <selection activeCell="G28" sqref="G28"/>
    </sheetView>
  </sheetViews>
  <sheetFormatPr baseColWidth="10" defaultRowHeight="15" x14ac:dyDescent="0.25"/>
  <cols>
    <col min="1" max="1" width="5.7109375" customWidth="1"/>
  </cols>
  <sheetData>
    <row r="3" spans="2:10" ht="29.25" x14ac:dyDescent="0.35">
      <c r="B3" s="173" t="s">
        <v>2392</v>
      </c>
      <c r="C3" s="173"/>
      <c r="D3" s="173"/>
      <c r="E3" s="173"/>
      <c r="F3" s="173"/>
      <c r="G3" s="174"/>
      <c r="H3" s="174"/>
      <c r="I3" s="174"/>
      <c r="J3" s="174"/>
    </row>
    <row r="5" spans="2:10" ht="24.75" customHeight="1" x14ac:dyDescent="0.4">
      <c r="B5" s="39" t="s">
        <v>2411</v>
      </c>
    </row>
    <row r="6" spans="2:10" ht="18.75" x14ac:dyDescent="0.4">
      <c r="B6" s="39"/>
    </row>
    <row r="7" spans="2:10" x14ac:dyDescent="0.25">
      <c r="B7" s="201" t="s">
        <v>2412</v>
      </c>
      <c r="C7" s="202"/>
      <c r="D7" s="202"/>
      <c r="E7" s="202"/>
      <c r="F7" s="202"/>
      <c r="G7" s="202"/>
      <c r="H7" s="202"/>
      <c r="I7" s="202"/>
      <c r="J7" s="202"/>
    </row>
    <row r="8" spans="2:10" x14ac:dyDescent="0.25">
      <c r="B8" s="202"/>
      <c r="C8" s="202"/>
      <c r="D8" s="202"/>
      <c r="E8" s="202"/>
      <c r="F8" s="202"/>
      <c r="G8" s="202"/>
      <c r="H8" s="202"/>
      <c r="I8" s="202"/>
      <c r="J8" s="202"/>
    </row>
    <row r="20" spans="2:3" x14ac:dyDescent="0.25">
      <c r="B20" s="79"/>
      <c r="C20" s="79"/>
    </row>
  </sheetData>
  <sheetProtection algorithmName="SHA-512" hashValue="4NLGop79U1udKvxHnTQBBsXwky4nZxNgBD2zIDWedoOnZqjOKtu2VqRmzLgBMB/TR5dAt2NQEthqtoHb6X+mjA==" saltValue="w3fBj6QlhUnwRmGOT6pNSw=="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julie garcia</cp:lastModifiedBy>
  <cp:lastPrinted>2019-10-04T21:18:44Z</cp:lastPrinted>
  <dcterms:created xsi:type="dcterms:W3CDTF">2019-04-08T20:16:01Z</dcterms:created>
  <dcterms:modified xsi:type="dcterms:W3CDTF">2022-07-08T19:55:28Z</dcterms:modified>
</cp:coreProperties>
</file>